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heckCompatibility="1" defaultThemeVersion="124226"/>
  <bookViews>
    <workbookView xWindow="360" yWindow="405" windowWidth="28455" windowHeight="12240" activeTab="1"/>
  </bookViews>
  <sheets>
    <sheet name="Исполнение  01.01.17 РБ" sheetId="2" r:id="rId1"/>
    <sheet name="Исполнение  01.01.17 МБ" sheetId="1" r:id="rId2"/>
  </sheets>
  <definedNames>
    <definedName name="BuiltIn_Print_Titles">#N/A</definedName>
    <definedName name="BuiltIn_Print_Titles___0">#N/A</definedName>
    <definedName name="С071">#REF!</definedName>
  </definedNames>
  <calcPr calcId="124519"/>
</workbook>
</file>

<file path=xl/calcChain.xml><?xml version="1.0" encoding="utf-8"?>
<calcChain xmlns="http://schemas.openxmlformats.org/spreadsheetml/2006/main">
  <c r="S10" i="1"/>
  <c r="S11"/>
  <c r="S12"/>
  <c r="S14"/>
  <c r="S15"/>
  <c r="S17"/>
  <c r="S18"/>
  <c r="S20"/>
  <c r="S21"/>
  <c r="S22"/>
  <c r="S23"/>
  <c r="S24"/>
  <c r="S25"/>
  <c r="S27"/>
  <c r="S28"/>
  <c r="S29"/>
  <c r="S30"/>
  <c r="S31"/>
  <c r="P9"/>
  <c r="P13"/>
  <c r="P16"/>
  <c r="P19"/>
  <c r="P26"/>
  <c r="C9" i="2"/>
  <c r="C34" s="1"/>
  <c r="D9"/>
  <c r="E9"/>
  <c r="E34" s="1"/>
  <c r="F9"/>
  <c r="F34" s="1"/>
  <c r="G9"/>
  <c r="G34" s="1"/>
  <c r="H9"/>
  <c r="I9"/>
  <c r="I34" s="1"/>
  <c r="J9"/>
  <c r="J34" s="1"/>
  <c r="K9"/>
  <c r="K34" s="1"/>
  <c r="L9"/>
  <c r="L34" s="1"/>
  <c r="M9"/>
  <c r="M34" s="1"/>
  <c r="N9"/>
  <c r="O34"/>
  <c r="Q9"/>
  <c r="H10"/>
  <c r="C11"/>
  <c r="D11"/>
  <c r="E11"/>
  <c r="F11"/>
  <c r="G11"/>
  <c r="H11"/>
  <c r="I11"/>
  <c r="J11"/>
  <c r="K11"/>
  <c r="L11"/>
  <c r="M11"/>
  <c r="N11"/>
  <c r="C12"/>
  <c r="D12"/>
  <c r="E12"/>
  <c r="F12"/>
  <c r="G12"/>
  <c r="H12"/>
  <c r="I12"/>
  <c r="J12"/>
  <c r="K12"/>
  <c r="L12"/>
  <c r="M12"/>
  <c r="N12"/>
  <c r="C13"/>
  <c r="D13"/>
  <c r="E13"/>
  <c r="F13"/>
  <c r="G13"/>
  <c r="H13"/>
  <c r="I13"/>
  <c r="J13"/>
  <c r="K13"/>
  <c r="L13"/>
  <c r="M13"/>
  <c r="N13"/>
  <c r="P34"/>
  <c r="C14"/>
  <c r="D14"/>
  <c r="E14"/>
  <c r="F14"/>
  <c r="G14"/>
  <c r="H14"/>
  <c r="I14"/>
  <c r="J14"/>
  <c r="K14"/>
  <c r="L14"/>
  <c r="M14"/>
  <c r="N14"/>
  <c r="C15"/>
  <c r="D15"/>
  <c r="E15"/>
  <c r="F15"/>
  <c r="G15"/>
  <c r="H15"/>
  <c r="I15"/>
  <c r="J15"/>
  <c r="K15"/>
  <c r="L15"/>
  <c r="M15"/>
  <c r="N15"/>
  <c r="C16"/>
  <c r="E16"/>
  <c r="F16"/>
  <c r="G16"/>
  <c r="H16"/>
  <c r="I16"/>
  <c r="J16"/>
  <c r="K16"/>
  <c r="L16"/>
  <c r="M16"/>
  <c r="N16"/>
  <c r="Q16"/>
  <c r="C17"/>
  <c r="D17"/>
  <c r="E17"/>
  <c r="F17"/>
  <c r="G17"/>
  <c r="H17"/>
  <c r="I17"/>
  <c r="J17"/>
  <c r="K17"/>
  <c r="L17"/>
  <c r="M17"/>
  <c r="N17"/>
  <c r="C18"/>
  <c r="D18"/>
  <c r="E18"/>
  <c r="F18"/>
  <c r="G18"/>
  <c r="H18"/>
  <c r="I18"/>
  <c r="J18"/>
  <c r="K18"/>
  <c r="L18"/>
  <c r="M18"/>
  <c r="N18"/>
  <c r="C19"/>
  <c r="D19"/>
  <c r="E19"/>
  <c r="F19"/>
  <c r="G19"/>
  <c r="H19"/>
  <c r="I19"/>
  <c r="J19"/>
  <c r="K19"/>
  <c r="L19"/>
  <c r="M19"/>
  <c r="N19"/>
  <c r="C20"/>
  <c r="D20"/>
  <c r="E20"/>
  <c r="F20"/>
  <c r="G20"/>
  <c r="H20"/>
  <c r="I20"/>
  <c r="J20"/>
  <c r="K20"/>
  <c r="L20"/>
  <c r="M20"/>
  <c r="N20"/>
  <c r="C21"/>
  <c r="D21"/>
  <c r="E21"/>
  <c r="F21"/>
  <c r="G21"/>
  <c r="H21"/>
  <c r="I21"/>
  <c r="J21"/>
  <c r="K21"/>
  <c r="L21"/>
  <c r="M21"/>
  <c r="N21"/>
  <c r="C22"/>
  <c r="D22"/>
  <c r="E22"/>
  <c r="F22"/>
  <c r="G22"/>
  <c r="H22"/>
  <c r="I22"/>
  <c r="J22"/>
  <c r="K22"/>
  <c r="L22"/>
  <c r="M22"/>
  <c r="N22"/>
  <c r="C23"/>
  <c r="D23"/>
  <c r="E23"/>
  <c r="F23"/>
  <c r="G23"/>
  <c r="H23"/>
  <c r="I23"/>
  <c r="J23"/>
  <c r="K23"/>
  <c r="L23"/>
  <c r="M23"/>
  <c r="N23"/>
  <c r="C24"/>
  <c r="D24"/>
  <c r="E24"/>
  <c r="F24"/>
  <c r="G24"/>
  <c r="H24"/>
  <c r="I24"/>
  <c r="J24"/>
  <c r="K24"/>
  <c r="L24"/>
  <c r="M24"/>
  <c r="N24"/>
  <c r="C25"/>
  <c r="D25"/>
  <c r="E25"/>
  <c r="F25"/>
  <c r="G25"/>
  <c r="H25"/>
  <c r="I25"/>
  <c r="J25"/>
  <c r="K25"/>
  <c r="L25"/>
  <c r="M25"/>
  <c r="N25"/>
  <c r="C26"/>
  <c r="D26"/>
  <c r="E26"/>
  <c r="F26"/>
  <c r="G26"/>
  <c r="H26"/>
  <c r="I26"/>
  <c r="J26"/>
  <c r="K26"/>
  <c r="L26"/>
  <c r="M26"/>
  <c r="N26"/>
  <c r="Q26"/>
  <c r="C27"/>
  <c r="E27"/>
  <c r="F27"/>
  <c r="G27"/>
  <c r="H27"/>
  <c r="I27"/>
  <c r="J27"/>
  <c r="K27"/>
  <c r="M27"/>
  <c r="N27"/>
  <c r="C28"/>
  <c r="D28"/>
  <c r="E28"/>
  <c r="F28"/>
  <c r="G28"/>
  <c r="H28"/>
  <c r="I28"/>
  <c r="J28"/>
  <c r="K28"/>
  <c r="L28"/>
  <c r="M28"/>
  <c r="N28"/>
  <c r="C29"/>
  <c r="D29"/>
  <c r="E29"/>
  <c r="F29"/>
  <c r="G29"/>
  <c r="H29"/>
  <c r="I29"/>
  <c r="J29"/>
  <c r="K29"/>
  <c r="L29"/>
  <c r="M29"/>
  <c r="N29"/>
  <c r="C30"/>
  <c r="F30"/>
  <c r="G30"/>
  <c r="H30"/>
  <c r="I30"/>
  <c r="J30"/>
  <c r="K30"/>
  <c r="L30"/>
  <c r="M30"/>
  <c r="N30"/>
  <c r="O33"/>
  <c r="Q32"/>
  <c r="O32"/>
  <c r="Q31"/>
  <c r="Q30"/>
  <c r="Q29"/>
  <c r="Q28"/>
  <c r="Q27"/>
  <c r="Q25"/>
  <c r="Q24"/>
  <c r="Q23"/>
  <c r="Q22"/>
  <c r="Q21"/>
  <c r="Q20"/>
  <c r="Q19"/>
  <c r="Q18"/>
  <c r="Q17"/>
  <c r="Q15"/>
  <c r="Q14"/>
  <c r="Q12"/>
  <c r="Q11"/>
  <c r="Q10"/>
  <c r="N34"/>
  <c r="H34"/>
  <c r="D34"/>
  <c r="Q34" l="1"/>
  <c r="Q13"/>
  <c r="Q33"/>
  <c r="C34" i="1"/>
  <c r="P33"/>
  <c r="R33" s="1"/>
  <c r="P32"/>
  <c r="R31"/>
  <c r="R30"/>
  <c r="O30"/>
  <c r="N30"/>
  <c r="M30"/>
  <c r="L30"/>
  <c r="K30"/>
  <c r="J30"/>
  <c r="I30"/>
  <c r="H30"/>
  <c r="G30"/>
  <c r="D30"/>
  <c r="R29"/>
  <c r="O29"/>
  <c r="N29"/>
  <c r="M29"/>
  <c r="L29"/>
  <c r="K29"/>
  <c r="J29"/>
  <c r="I29"/>
  <c r="H29"/>
  <c r="G29"/>
  <c r="F29"/>
  <c r="E29"/>
  <c r="D29"/>
  <c r="R28"/>
  <c r="O28"/>
  <c r="N28"/>
  <c r="M28"/>
  <c r="L28"/>
  <c r="K28"/>
  <c r="J28"/>
  <c r="I28"/>
  <c r="H28"/>
  <c r="G28"/>
  <c r="F28"/>
  <c r="E28"/>
  <c r="D28"/>
  <c r="R27"/>
  <c r="O27"/>
  <c r="N27"/>
  <c r="L27"/>
  <c r="K27"/>
  <c r="J27"/>
  <c r="I27"/>
  <c r="H27"/>
  <c r="G27"/>
  <c r="F27"/>
  <c r="D27"/>
  <c r="Q26"/>
  <c r="R26" s="1"/>
  <c r="O26"/>
  <c r="N26"/>
  <c r="M26"/>
  <c r="L26"/>
  <c r="K26"/>
  <c r="J26"/>
  <c r="I26"/>
  <c r="H26"/>
  <c r="G26"/>
  <c r="F26"/>
  <c r="E26"/>
  <c r="D26"/>
  <c r="R25"/>
  <c r="O25"/>
  <c r="N25"/>
  <c r="M25"/>
  <c r="L25"/>
  <c r="K25"/>
  <c r="J25"/>
  <c r="I25"/>
  <c r="H25"/>
  <c r="G25"/>
  <c r="F25"/>
  <c r="E25"/>
  <c r="D25"/>
  <c r="R24"/>
  <c r="O24"/>
  <c r="N24"/>
  <c r="M24"/>
  <c r="L24"/>
  <c r="K24"/>
  <c r="J24"/>
  <c r="I24"/>
  <c r="H24"/>
  <c r="G24"/>
  <c r="F24"/>
  <c r="E24"/>
  <c r="D24"/>
  <c r="R23"/>
  <c r="O23"/>
  <c r="N23"/>
  <c r="M23"/>
  <c r="L23"/>
  <c r="K23"/>
  <c r="J23"/>
  <c r="I23"/>
  <c r="H23"/>
  <c r="G23"/>
  <c r="F23"/>
  <c r="E23"/>
  <c r="D23"/>
  <c r="R22"/>
  <c r="O22"/>
  <c r="N22"/>
  <c r="M22"/>
  <c r="L22"/>
  <c r="K22"/>
  <c r="J22"/>
  <c r="I22"/>
  <c r="H22"/>
  <c r="G22"/>
  <c r="F22"/>
  <c r="E22"/>
  <c r="D22"/>
  <c r="R21"/>
  <c r="O21"/>
  <c r="N21"/>
  <c r="M21"/>
  <c r="L21"/>
  <c r="K21"/>
  <c r="J21"/>
  <c r="I21"/>
  <c r="H21"/>
  <c r="G21"/>
  <c r="F21"/>
  <c r="E21"/>
  <c r="D21"/>
  <c r="R20"/>
  <c r="O20"/>
  <c r="N20"/>
  <c r="M20"/>
  <c r="L20"/>
  <c r="K20"/>
  <c r="J20"/>
  <c r="I20"/>
  <c r="H20"/>
  <c r="G20"/>
  <c r="F20"/>
  <c r="E20"/>
  <c r="D20"/>
  <c r="Q19"/>
  <c r="O19"/>
  <c r="N19"/>
  <c r="M19"/>
  <c r="L19"/>
  <c r="K19"/>
  <c r="J19"/>
  <c r="I19"/>
  <c r="H19"/>
  <c r="G19"/>
  <c r="F19"/>
  <c r="E19"/>
  <c r="D19"/>
  <c r="R18"/>
  <c r="O18"/>
  <c r="N18"/>
  <c r="M18"/>
  <c r="L18"/>
  <c r="K18"/>
  <c r="J18"/>
  <c r="I18"/>
  <c r="H18"/>
  <c r="G18"/>
  <c r="F18"/>
  <c r="E18"/>
  <c r="D18"/>
  <c r="R17"/>
  <c r="O17"/>
  <c r="N17"/>
  <c r="M17"/>
  <c r="L17"/>
  <c r="K17"/>
  <c r="J17"/>
  <c r="I17"/>
  <c r="H17"/>
  <c r="G17"/>
  <c r="F17"/>
  <c r="E17"/>
  <c r="D17"/>
  <c r="Q16"/>
  <c r="R16" s="1"/>
  <c r="O16"/>
  <c r="N16"/>
  <c r="M16"/>
  <c r="L16"/>
  <c r="K16"/>
  <c r="J16"/>
  <c r="I16"/>
  <c r="H16"/>
  <c r="G16"/>
  <c r="F16"/>
  <c r="D16"/>
  <c r="R15"/>
  <c r="O15"/>
  <c r="N15"/>
  <c r="M15"/>
  <c r="L15"/>
  <c r="K15"/>
  <c r="J15"/>
  <c r="I15"/>
  <c r="H15"/>
  <c r="G15"/>
  <c r="F15"/>
  <c r="E15"/>
  <c r="D15"/>
  <c r="R14"/>
  <c r="O14"/>
  <c r="N14"/>
  <c r="M14"/>
  <c r="L14"/>
  <c r="K14"/>
  <c r="J14"/>
  <c r="I14"/>
  <c r="H14"/>
  <c r="G14"/>
  <c r="F14"/>
  <c r="E14"/>
  <c r="D14"/>
  <c r="Q13"/>
  <c r="S13" s="1"/>
  <c r="O13"/>
  <c r="N13"/>
  <c r="M13"/>
  <c r="L13"/>
  <c r="K13"/>
  <c r="J13"/>
  <c r="I13"/>
  <c r="H13"/>
  <c r="G13"/>
  <c r="F13"/>
  <c r="E13"/>
  <c r="D13"/>
  <c r="R12"/>
  <c r="O12"/>
  <c r="N12"/>
  <c r="M12"/>
  <c r="L12"/>
  <c r="K12"/>
  <c r="J12"/>
  <c r="I12"/>
  <c r="H12"/>
  <c r="G12"/>
  <c r="F12"/>
  <c r="E12"/>
  <c r="D12"/>
  <c r="R11"/>
  <c r="O11"/>
  <c r="N11"/>
  <c r="M11"/>
  <c r="L11"/>
  <c r="K11"/>
  <c r="J11"/>
  <c r="I11"/>
  <c r="H11"/>
  <c r="G11"/>
  <c r="F11"/>
  <c r="E11"/>
  <c r="D11"/>
  <c r="R10"/>
  <c r="I10"/>
  <c r="Q9"/>
  <c r="P34"/>
  <c r="O9"/>
  <c r="O34" s="1"/>
  <c r="N9"/>
  <c r="N34" s="1"/>
  <c r="M9"/>
  <c r="M34" s="1"/>
  <c r="L9"/>
  <c r="L34" s="1"/>
  <c r="K9"/>
  <c r="K34" s="1"/>
  <c r="J9"/>
  <c r="J34" s="1"/>
  <c r="I9"/>
  <c r="I34" s="1"/>
  <c r="H9"/>
  <c r="H34" s="1"/>
  <c r="G9"/>
  <c r="G34" s="1"/>
  <c r="F9"/>
  <c r="F34" s="1"/>
  <c r="E9"/>
  <c r="E34" s="1"/>
  <c r="D9"/>
  <c r="D34" s="1"/>
  <c r="R13" l="1"/>
  <c r="Q34"/>
  <c r="S16"/>
  <c r="R34"/>
  <c r="S26"/>
  <c r="R19"/>
  <c r="S19"/>
  <c r="R9"/>
  <c r="S9"/>
  <c r="R32"/>
</calcChain>
</file>

<file path=xl/sharedStrings.xml><?xml version="1.0" encoding="utf-8"?>
<sst xmlns="http://schemas.openxmlformats.org/spreadsheetml/2006/main" count="107" uniqueCount="46">
  <si>
    <t>КГП на ПХВ Областной центр крови акимата СКО УЗ СКО</t>
  </si>
  <si>
    <t>тыс. тенге</t>
  </si>
  <si>
    <t>НАИМЕНОВАНИЕ</t>
  </si>
  <si>
    <t>Остатки на  1.01.16г</t>
  </si>
  <si>
    <t>Основн.заработная плата</t>
  </si>
  <si>
    <t>Дополнительные денежные выплаты</t>
  </si>
  <si>
    <t>Компенсационные выплаты</t>
  </si>
  <si>
    <t>Социальный налог</t>
  </si>
  <si>
    <t>Социальные отчисления в гос фонд социального страхования</t>
  </si>
  <si>
    <t>Страх.транспорта</t>
  </si>
  <si>
    <t>Приобретение продуктов питания</t>
  </si>
  <si>
    <t>Приобретение медикаментов и прочих средств медицинского назначения</t>
  </si>
  <si>
    <t>Приобретение прочих товаров</t>
  </si>
  <si>
    <t>Оплата коммун.услуг</t>
  </si>
  <si>
    <t>Оплата услуг связи</t>
  </si>
  <si>
    <t>Оплата транспортных услуг</t>
  </si>
  <si>
    <t>Оплата за электроэнергию</t>
  </si>
  <si>
    <t>Оплата за отопление</t>
  </si>
  <si>
    <t>Содержание, обслуживание, текущий ремонт зданий, помещений, ремонт оборуд</t>
  </si>
  <si>
    <t>Оплата аренды за помещение</t>
  </si>
  <si>
    <t>Прочие услуги и работы</t>
  </si>
  <si>
    <t>Командировки и служебные разъезды внутри страны</t>
  </si>
  <si>
    <t>Командировки за пределы страны</t>
  </si>
  <si>
    <t>Исполнение исполнительных документов</t>
  </si>
  <si>
    <t>Прочие текущие расходы</t>
  </si>
  <si>
    <t>Приобретение ОС менее 40 кр МРП</t>
  </si>
  <si>
    <t>Стипендия</t>
  </si>
  <si>
    <t>Приобретение немат активов</t>
  </si>
  <si>
    <t>ИТОГО</t>
  </si>
  <si>
    <t>Таукелов С.А.</t>
  </si>
  <si>
    <t>Ширина Т.И.</t>
  </si>
  <si>
    <t>Фактическое исполнение бюджета за 2016 года</t>
  </si>
  <si>
    <t>Утвержденный план на 2016 г. по платежам</t>
  </si>
  <si>
    <t>Код учреждения. Программа, подпрограмма, специфика</t>
  </si>
  <si>
    <t>Фактически освоенно</t>
  </si>
  <si>
    <t>% освоения к плану</t>
  </si>
  <si>
    <t>Отклонение от плана</t>
  </si>
  <si>
    <t>253005011 РБ</t>
  </si>
  <si>
    <t>253005015 МБ</t>
  </si>
  <si>
    <t>за счет округления</t>
  </si>
  <si>
    <t>Примечание</t>
  </si>
  <si>
    <t>нет необходимости в отправке груза</t>
  </si>
  <si>
    <t>нет выездов для сбора донорской крови в районы</t>
  </si>
  <si>
    <t>за счет эмиссии в окружающую среду</t>
  </si>
  <si>
    <t>за счет изменения графика повышения квалификации</t>
  </si>
  <si>
    <t>экономия по зарплате</t>
  </si>
</sst>
</file>

<file path=xl/styles.xml><?xml version="1.0" encoding="utf-8"?>
<styleSheet xmlns="http://schemas.openxmlformats.org/spreadsheetml/2006/main">
  <numFmts count="16">
    <numFmt numFmtId="164" formatCode="0.0"/>
    <numFmt numFmtId="165" formatCode="#,##0.0"/>
    <numFmt numFmtId="166" formatCode="_-* ###,0&quot;.&quot;00&quot;$&quot;_-;\-* ###,0&quot;.&quot;00&quot;$&quot;_-;_-* &quot;-&quot;??&quot;$&quot;_-;_-@_-"/>
    <numFmt numFmtId="167" formatCode="_(* ##,#0&quot;.&quot;0_);_(* \(###,0&quot;.&quot;00\);_(* &quot;-&quot;??_);_(@_)"/>
    <numFmt numFmtId="168" formatCode="General_)"/>
    <numFmt numFmtId="169" formatCode="0&quot;.&quot;000"/>
    <numFmt numFmtId="170" formatCode="&quot;fl&quot;#,##0_);\(&quot;fl&quot;#,##0\)"/>
    <numFmt numFmtId="171" formatCode="&quot;fl&quot;#,##0_);[Red]\(&quot;fl&quot;#,##0\)"/>
    <numFmt numFmtId="172" formatCode="&quot;fl&quot;###,0&quot;.&quot;00_);\(&quot;fl&quot;###,0&quot;.&quot;00\)"/>
    <numFmt numFmtId="173" formatCode="\60\4\7\:"/>
    <numFmt numFmtId="174" formatCode="_-* #,##0_?_._-;\-* #,##0_?_._-;_-* &quot;-&quot;_?_._-;_-@_-"/>
    <numFmt numFmtId="175" formatCode="_-* ###,0&quot;.&quot;00_?_._-;\-* ###,0&quot;.&quot;00_?_._-;_-* &quot;-&quot;??_?_._-;_-@_-"/>
    <numFmt numFmtId="176" formatCode="&quot;fl&quot;###,0&quot;.&quot;00_);[Red]\(&quot;fl&quot;###,0&quot;.&quot;00\)"/>
    <numFmt numFmtId="177" formatCode="_(&quot;fl&quot;* #,##0_);_(&quot;fl&quot;* \(#,##0\);_(&quot;fl&quot;* &quot;-&quot;_);_(@_)"/>
    <numFmt numFmtId="178" formatCode="#,##0&quot;.&quot;;[Red]\-#,##0&quot;.&quot;"/>
    <numFmt numFmtId="179" formatCode="#,##0.00&quot;.&quot;;[Red]\-#,##0.00&quot;.&quot;"/>
  </numFmts>
  <fonts count="25">
    <font>
      <sz val="10"/>
      <name val="Arial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u/>
      <sz val="10"/>
      <name val="Arial Cyr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1"/>
      <name val="Arial"/>
      <family val="2"/>
      <charset val="204"/>
    </font>
    <font>
      <sz val="10"/>
      <name val="Helv"/>
      <charset val="204"/>
    </font>
    <font>
      <sz val="10"/>
      <name val="Helv"/>
    </font>
    <font>
      <sz val="9"/>
      <name val="Times New Roman"/>
      <family val="1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MS Sans Serif"/>
      <family val="2"/>
      <charset val="204"/>
    </font>
    <font>
      <b/>
      <sz val="12"/>
      <name val="Arial"/>
      <family val="2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i/>
      <sz val="12"/>
      <name val="Arial"/>
      <family val="2"/>
      <charset val="204"/>
    </font>
    <font>
      <sz val="12"/>
      <name val="Arial"/>
      <family val="2"/>
      <charset val="204"/>
    </font>
    <font>
      <b/>
      <sz val="10"/>
      <name val="Arial"/>
      <family val="2"/>
      <charset val="204"/>
    </font>
    <font>
      <i/>
      <sz val="10"/>
      <name val="Arial"/>
      <family val="2"/>
      <charset val="204"/>
    </font>
    <font>
      <u/>
      <sz val="8"/>
      <color indexed="12"/>
      <name val="Times New Roman"/>
      <family val="1"/>
      <charset val="204"/>
    </font>
    <font>
      <b/>
      <i/>
      <sz val="10"/>
      <name val="Arial"/>
      <family val="2"/>
      <charset val="204"/>
    </font>
    <font>
      <b/>
      <sz val="10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7">
    <xf numFmtId="0" fontId="0" fillId="0" borderId="0"/>
    <xf numFmtId="0" fontId="6" fillId="0" borderId="0"/>
    <xf numFmtId="0" fontId="1" fillId="0" borderId="0"/>
    <xf numFmtId="0" fontId="1" fillId="0" borderId="0"/>
    <xf numFmtId="0" fontId="6" fillId="0" borderId="0">
      <alignment horizont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>
      <alignment horizontal="center"/>
    </xf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6" fillId="0" borderId="0">
      <alignment horizontal="center"/>
    </xf>
    <xf numFmtId="0" fontId="6" fillId="0" borderId="0">
      <alignment horizontal="center"/>
    </xf>
    <xf numFmtId="0" fontId="1" fillId="0" borderId="0"/>
    <xf numFmtId="0" fontId="6" fillId="0" borderId="0">
      <alignment horizontal="center"/>
    </xf>
    <xf numFmtId="0" fontId="6" fillId="0" borderId="0">
      <alignment horizontal="center"/>
    </xf>
    <xf numFmtId="0" fontId="6" fillId="0" borderId="0">
      <alignment horizontal="center"/>
    </xf>
    <xf numFmtId="0" fontId="1" fillId="0" borderId="0"/>
    <xf numFmtId="0" fontId="1" fillId="0" borderId="0"/>
    <xf numFmtId="0" fontId="6" fillId="0" borderId="0">
      <alignment horizontal="center"/>
    </xf>
    <xf numFmtId="0" fontId="10" fillId="0" borderId="0"/>
    <xf numFmtId="0" fontId="1" fillId="0" borderId="0"/>
    <xf numFmtId="0" fontId="9" fillId="0" borderId="0"/>
    <xf numFmtId="0" fontId="1" fillId="0" borderId="0"/>
    <xf numFmtId="166" fontId="1" fillId="0" borderId="0" applyFont="0" applyFill="0" applyBorder="0" applyAlignment="0" applyProtection="0"/>
    <xf numFmtId="167" fontId="11" fillId="0" borderId="0" applyFill="0" applyBorder="0" applyAlignment="0"/>
    <xf numFmtId="168" fontId="11" fillId="0" borderId="0" applyFill="0" applyBorder="0" applyAlignment="0"/>
    <xf numFmtId="169" fontId="11" fillId="0" borderId="0" applyFill="0" applyBorder="0" applyAlignment="0"/>
    <xf numFmtId="170" fontId="11" fillId="0" borderId="0" applyFill="0" applyBorder="0" applyAlignment="0"/>
    <xf numFmtId="171" fontId="11" fillId="0" borderId="0" applyFill="0" applyBorder="0" applyAlignment="0"/>
    <xf numFmtId="167" fontId="11" fillId="0" borderId="0" applyFill="0" applyBorder="0" applyAlignment="0"/>
    <xf numFmtId="172" fontId="11" fillId="0" borderId="0" applyFill="0" applyBorder="0" applyAlignment="0"/>
    <xf numFmtId="168" fontId="11" fillId="0" borderId="0" applyFill="0" applyBorder="0" applyAlignment="0"/>
    <xf numFmtId="0" fontId="12" fillId="0" borderId="0" applyFont="0" applyFill="0" applyBorder="0" applyAlignment="0" applyProtection="0"/>
    <xf numFmtId="167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0" fontId="12" fillId="0" borderId="0" applyFont="0" applyFill="0" applyBorder="0" applyAlignment="0" applyProtection="0"/>
    <xf numFmtId="168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4" fontId="13" fillId="0" borderId="0" applyFill="0" applyBorder="0" applyAlignment="0"/>
    <xf numFmtId="38" fontId="14" fillId="0" borderId="2">
      <alignment vertical="center"/>
    </xf>
    <xf numFmtId="167" fontId="11" fillId="0" borderId="0" applyFill="0" applyBorder="0" applyAlignment="0"/>
    <xf numFmtId="168" fontId="11" fillId="0" borderId="0" applyFill="0" applyBorder="0" applyAlignment="0"/>
    <xf numFmtId="167" fontId="11" fillId="0" borderId="0" applyFill="0" applyBorder="0" applyAlignment="0"/>
    <xf numFmtId="172" fontId="11" fillId="0" borderId="0" applyFill="0" applyBorder="0" applyAlignment="0"/>
    <xf numFmtId="168" fontId="11" fillId="0" borderId="0" applyFill="0" applyBorder="0" applyAlignment="0"/>
    <xf numFmtId="0" fontId="1" fillId="0" borderId="0"/>
    <xf numFmtId="0" fontId="15" fillId="0" borderId="3" applyNumberFormat="0" applyAlignment="0" applyProtection="0">
      <alignment horizontal="left" vertical="center"/>
    </xf>
    <xf numFmtId="0" fontId="15" fillId="0" borderId="4">
      <alignment horizontal="left" vertical="center"/>
    </xf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" fillId="0" borderId="0">
      <alignment horizontal="center"/>
    </xf>
    <xf numFmtId="0" fontId="22" fillId="0" borderId="0" applyNumberFormat="0" applyFill="0" applyBorder="0" applyAlignment="0" applyProtection="0">
      <alignment vertical="top"/>
      <protection locked="0"/>
    </xf>
    <xf numFmtId="0" fontId="6" fillId="0" borderId="0"/>
    <xf numFmtId="167" fontId="11" fillId="0" borderId="0" applyFill="0" applyBorder="0" applyAlignment="0"/>
    <xf numFmtId="168" fontId="11" fillId="0" borderId="0" applyFill="0" applyBorder="0" applyAlignment="0"/>
    <xf numFmtId="167" fontId="11" fillId="0" borderId="0" applyFill="0" applyBorder="0" applyAlignment="0"/>
    <xf numFmtId="172" fontId="11" fillId="0" borderId="0" applyFill="0" applyBorder="0" applyAlignment="0"/>
    <xf numFmtId="168" fontId="11" fillId="0" borderId="0" applyFill="0" applyBorder="0" applyAlignment="0"/>
    <xf numFmtId="0" fontId="1" fillId="0" borderId="0">
      <alignment horizontal="center"/>
    </xf>
    <xf numFmtId="0" fontId="1" fillId="0" borderId="0"/>
    <xf numFmtId="0" fontId="10" fillId="0" borderId="0"/>
    <xf numFmtId="0" fontId="1" fillId="0" borderId="0"/>
    <xf numFmtId="174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0" fontId="1" fillId="0" borderId="0"/>
    <xf numFmtId="0" fontId="23" fillId="0" borderId="0"/>
    <xf numFmtId="171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67" fontId="11" fillId="0" borderId="0" applyFill="0" applyBorder="0" applyAlignment="0"/>
    <xf numFmtId="168" fontId="11" fillId="0" borderId="0" applyFill="0" applyBorder="0" applyAlignment="0"/>
    <xf numFmtId="167" fontId="11" fillId="0" borderId="0" applyFill="0" applyBorder="0" applyAlignment="0"/>
    <xf numFmtId="172" fontId="11" fillId="0" borderId="0" applyFill="0" applyBorder="0" applyAlignment="0"/>
    <xf numFmtId="168" fontId="11" fillId="0" borderId="0" applyFill="0" applyBorder="0" applyAlignment="0"/>
    <xf numFmtId="0" fontId="1" fillId="0" borderId="0"/>
    <xf numFmtId="49" fontId="13" fillId="0" borderId="0" applyFill="0" applyBorder="0" applyAlignment="0"/>
    <xf numFmtId="176" fontId="11" fillId="0" borderId="0" applyFill="0" applyBorder="0" applyAlignment="0"/>
    <xf numFmtId="177" fontId="11" fillId="0" borderId="0" applyFill="0" applyBorder="0" applyAlignment="0"/>
    <xf numFmtId="0" fontId="1" fillId="0" borderId="0"/>
    <xf numFmtId="0" fontId="1" fillId="0" borderId="0">
      <alignment horizontal="center" textRotation="90"/>
    </xf>
    <xf numFmtId="0" fontId="1" fillId="0" borderId="0"/>
    <xf numFmtId="178" fontId="6" fillId="0" borderId="0" applyFont="0" applyFill="0" applyBorder="0" applyAlignment="0" applyProtection="0"/>
    <xf numFmtId="179" fontId="6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 wrapText="1"/>
    </xf>
    <xf numFmtId="0" fontId="3" fillId="0" borderId="0" xfId="0" applyFont="1"/>
    <xf numFmtId="164" fontId="2" fillId="0" borderId="0" xfId="0" applyNumberFormat="1" applyFont="1"/>
    <xf numFmtId="0" fontId="4" fillId="0" borderId="0" xfId="0" applyFont="1" applyAlignment="1"/>
    <xf numFmtId="1" fontId="2" fillId="0" borderId="0" xfId="0" applyNumberFormat="1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2" fillId="0" borderId="1" xfId="1" applyNumberFormat="1" applyFont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165" fontId="3" fillId="0" borderId="0" xfId="0" applyNumberFormat="1" applyFont="1"/>
    <xf numFmtId="0" fontId="2" fillId="0" borderId="0" xfId="0" applyFont="1" applyAlignment="1">
      <alignment wrapText="1"/>
    </xf>
    <xf numFmtId="9" fontId="2" fillId="0" borderId="0" xfId="0" applyNumberFormat="1" applyFont="1"/>
    <xf numFmtId="3" fontId="2" fillId="0" borderId="0" xfId="0" applyNumberFormat="1" applyFont="1"/>
    <xf numFmtId="0" fontId="7" fillId="0" borderId="0" xfId="0" applyFont="1"/>
    <xf numFmtId="0" fontId="8" fillId="0" borderId="0" xfId="0" applyFont="1" applyAlignment="1"/>
    <xf numFmtId="164" fontId="7" fillId="0" borderId="0" xfId="0" applyNumberFormat="1" applyFont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4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textRotation="90" wrapText="1"/>
    </xf>
    <xf numFmtId="164" fontId="24" fillId="0" borderId="1" xfId="0" applyNumberFormat="1" applyFont="1" applyBorder="1" applyAlignment="1">
      <alignment horizontal="center" vertical="center" wrapText="1"/>
    </xf>
    <xf numFmtId="1" fontId="24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/>
    <xf numFmtId="0" fontId="3" fillId="0" borderId="1" xfId="0" applyFont="1" applyBorder="1"/>
    <xf numFmtId="0" fontId="24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/>
    </xf>
    <xf numFmtId="164" fontId="2" fillId="0" borderId="1" xfId="0" applyNumberFormat="1" applyFont="1" applyBorder="1"/>
    <xf numFmtId="0" fontId="2" fillId="0" borderId="1" xfId="0" applyFont="1" applyBorder="1" applyAlignment="1">
      <alignment wrapText="1"/>
    </xf>
    <xf numFmtId="165" fontId="3" fillId="0" borderId="1" xfId="0" applyNumberFormat="1" applyFont="1" applyBorder="1"/>
    <xf numFmtId="0" fontId="24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97">
    <cellStyle name="_007 рай.цент ПФЗОЖ 2008 нор" xfId="2"/>
    <cellStyle name="_007 рай.цент ПФЗОЖ 2008 норм" xfId="3"/>
    <cellStyle name="_040 повыш" xfId="4"/>
    <cellStyle name="_040 повыш 07" xfId="5"/>
    <cellStyle name="_1 гор.бол 2008-2010" xfId="6"/>
    <cellStyle name="_ГОБМП-2. Формы Минэкономики" xfId="7"/>
    <cellStyle name="_гор.пол в 19 мкр 2010" xfId="8"/>
    <cellStyle name="_доуком 2008" xfId="9"/>
    <cellStyle name="_доукомп ПМСП и узкие" xfId="10"/>
    <cellStyle name="_жум.туб 2008-2010" xfId="11"/>
    <cellStyle name="_зарплаты 2008-018 МИАЦ 011" xfId="12"/>
    <cellStyle name="_кап ремонт 2007" xfId="13"/>
    <cellStyle name="_кап.рем 2004-2007 СКО" xfId="14"/>
    <cellStyle name="_мат.тех оснащ 2007" xfId="15"/>
    <cellStyle name="_мат.тех оснащ 2007 урезанный" xfId="16"/>
    <cellStyle name="_МЗ РК НПА" xfId="17"/>
    <cellStyle name="_обл.туб 2008-2010" xfId="18"/>
    <cellStyle name="_полик Аккайын 2010" xfId="19"/>
    <cellStyle name="_Приложения для ОДЗ1" xfId="20"/>
    <cellStyle name="_Приложения для ОДЗ1 привезла" xfId="21"/>
    <cellStyle name="_проект 2006 шаблон" xfId="22"/>
    <cellStyle name="_свод РБ 2008-2010" xfId="23"/>
    <cellStyle name="_свод РБ 2008-2010 СКО ЦЕЛ ТРАНС" xfId="24"/>
    <cellStyle name="_согласов" xfId="25"/>
    <cellStyle name="_среднесрочн 21.09.05г. инвест" xfId="26"/>
    <cellStyle name="_стац ЦРБ Акжар 2008" xfId="27"/>
    <cellStyle name="_строит 269-019-011" xfId="28"/>
    <cellStyle name="_ТРАНСФ ДЛЯ   Л Н" xfId="29"/>
    <cellStyle name="_туб Муср 2010" xfId="30"/>
    <cellStyle name="_формы по среднесроч плану" xfId="31"/>
    <cellStyle name="_центр крови 2010" xfId="32"/>
    <cellStyle name="Aaia?iue_laroux" xfId="33"/>
    <cellStyle name="Calc Currency (0)" xfId="34"/>
    <cellStyle name="Calc Currency (2)" xfId="35"/>
    <cellStyle name="Calc Percent (0)" xfId="36"/>
    <cellStyle name="Calc Percent (1)" xfId="37"/>
    <cellStyle name="Calc Percent (2)" xfId="38"/>
    <cellStyle name="Calc Units (0)" xfId="39"/>
    <cellStyle name="Calc Units (1)" xfId="40"/>
    <cellStyle name="Calc Units (2)" xfId="41"/>
    <cellStyle name="Comma [0]_#6 Temps &amp; Contractors" xfId="42"/>
    <cellStyle name="Comma [00]" xfId="43"/>
    <cellStyle name="Comma_#6 Temps &amp; Contractors" xfId="44"/>
    <cellStyle name="Currency [0]_#6 Temps &amp; Contractors" xfId="45"/>
    <cellStyle name="Currency [00]" xfId="46"/>
    <cellStyle name="Currency_#6 Temps &amp; Contractors" xfId="47"/>
    <cellStyle name="Date Short" xfId="48"/>
    <cellStyle name="DELTA" xfId="49"/>
    <cellStyle name="Enter Currency (0)" xfId="50"/>
    <cellStyle name="Enter Currency (2)" xfId="51"/>
    <cellStyle name="Enter Units (0)" xfId="52"/>
    <cellStyle name="Enter Units (1)" xfId="53"/>
    <cellStyle name="Enter Units (2)" xfId="54"/>
    <cellStyle name="Flag" xfId="55"/>
    <cellStyle name="Header1" xfId="56"/>
    <cellStyle name="Header2" xfId="57"/>
    <cellStyle name="Heading1" xfId="58"/>
    <cellStyle name="Heading2" xfId="59"/>
    <cellStyle name="Heading3" xfId="60"/>
    <cellStyle name="Heading4" xfId="61"/>
    <cellStyle name="Heading5" xfId="62"/>
    <cellStyle name="Heading6" xfId="63"/>
    <cellStyle name="Horizontal" xfId="64"/>
    <cellStyle name="Hyperlink" xfId="65"/>
    <cellStyle name="Iau?iue_23_1 " xfId="66"/>
    <cellStyle name="Link Currency (0)" xfId="67"/>
    <cellStyle name="Link Currency (2)" xfId="68"/>
    <cellStyle name="Link Units (0)" xfId="69"/>
    <cellStyle name="Link Units (1)" xfId="70"/>
    <cellStyle name="Link Units (2)" xfId="71"/>
    <cellStyle name="Matrix" xfId="72"/>
    <cellStyle name="Normal_# 41-Market &amp;Trends" xfId="73"/>
    <cellStyle name="normбlnм_laroux" xfId="74"/>
    <cellStyle name="Note" xfId="75"/>
    <cellStyle name="Oeiainiaue [0]_laroux" xfId="76"/>
    <cellStyle name="Oeiainiaue_laroux" xfId="77"/>
    <cellStyle name="Option" xfId="78"/>
    <cellStyle name="OptionHeading" xfId="79"/>
    <cellStyle name="Percent [0]" xfId="80"/>
    <cellStyle name="Percent [00]" xfId="81"/>
    <cellStyle name="Percent_#6 Temps &amp; Contractors" xfId="82"/>
    <cellStyle name="PrePop Currency (0)" xfId="83"/>
    <cellStyle name="PrePop Currency (2)" xfId="84"/>
    <cellStyle name="PrePop Units (0)" xfId="85"/>
    <cellStyle name="PrePop Units (1)" xfId="86"/>
    <cellStyle name="PrePop Units (2)" xfId="87"/>
    <cellStyle name="Price" xfId="88"/>
    <cellStyle name="Text Indent A" xfId="89"/>
    <cellStyle name="Text Indent B" xfId="90"/>
    <cellStyle name="Text Indent C" xfId="91"/>
    <cellStyle name="Unit" xfId="92"/>
    <cellStyle name="Vertical" xfId="93"/>
    <cellStyle name="Обычный" xfId="0" builtinId="0"/>
    <cellStyle name="Обычный_2011 г Смета расходов  (version 2)" xfId="1"/>
    <cellStyle name="Стиль 1" xfId="94"/>
    <cellStyle name="Тысячи [0]_Dbf_25" xfId="95"/>
    <cellStyle name="Тысячи_Dbf_25" xfId="9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44"/>
  <sheetViews>
    <sheetView workbookViewId="0">
      <selection activeCell="T37" sqref="T37"/>
    </sheetView>
  </sheetViews>
  <sheetFormatPr defaultRowHeight="12.75"/>
  <cols>
    <col min="1" max="1" width="10" style="1" customWidth="1"/>
    <col min="2" max="2" width="20.28515625" style="21" customWidth="1"/>
    <col min="3" max="14" width="12.140625" style="1" hidden="1" customWidth="1"/>
    <col min="15" max="15" width="10.5703125" style="1" customWidth="1"/>
    <col min="16" max="16" width="10.42578125" style="5" customWidth="1"/>
    <col min="17" max="17" width="10.7109375" style="22" customWidth="1"/>
    <col min="18" max="18" width="11.28515625" style="1" customWidth="1"/>
    <col min="19" max="16384" width="9.140625" style="1"/>
  </cols>
  <sheetData>
    <row r="1" spans="1:19">
      <c r="B1" s="2"/>
      <c r="Q1" s="38"/>
    </row>
    <row r="2" spans="1:19" ht="15.75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</row>
    <row r="3" spans="1:19" ht="13.5" customHeight="1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</row>
    <row r="4" spans="1:19" ht="15.75">
      <c r="A4" s="46" t="s">
        <v>31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</row>
    <row r="5" spans="1:19" ht="12.75" customHeight="1">
      <c r="A5" s="47" t="s">
        <v>0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</row>
    <row r="6" spans="1:19" ht="15.75">
      <c r="A6" s="48" t="s">
        <v>37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6"/>
      <c r="S6" s="6"/>
    </row>
    <row r="7" spans="1:19">
      <c r="B7" s="2"/>
      <c r="Q7" s="7" t="s">
        <v>1</v>
      </c>
    </row>
    <row r="8" spans="1:19" ht="90.75" customHeight="1">
      <c r="A8" s="32" t="s">
        <v>33</v>
      </c>
      <c r="B8" s="31" t="s">
        <v>2</v>
      </c>
      <c r="C8" s="31" t="s">
        <v>32</v>
      </c>
      <c r="D8" s="31" t="s">
        <v>32</v>
      </c>
      <c r="E8" s="31" t="s">
        <v>32</v>
      </c>
      <c r="F8" s="31" t="s">
        <v>32</v>
      </c>
      <c r="G8" s="31" t="s">
        <v>32</v>
      </c>
      <c r="H8" s="31" t="s">
        <v>32</v>
      </c>
      <c r="I8" s="31" t="s">
        <v>32</v>
      </c>
      <c r="J8" s="31" t="s">
        <v>32</v>
      </c>
      <c r="K8" s="31" t="s">
        <v>32</v>
      </c>
      <c r="L8" s="31" t="s">
        <v>32</v>
      </c>
      <c r="M8" s="31" t="s">
        <v>32</v>
      </c>
      <c r="N8" s="31" t="s">
        <v>32</v>
      </c>
      <c r="O8" s="31" t="s">
        <v>32</v>
      </c>
      <c r="P8" s="33" t="s">
        <v>34</v>
      </c>
      <c r="Q8" s="34" t="s">
        <v>35</v>
      </c>
      <c r="R8" s="37" t="s">
        <v>36</v>
      </c>
    </row>
    <row r="9" spans="1:19" ht="25.5">
      <c r="A9" s="11">
        <v>111</v>
      </c>
      <c r="B9" s="12" t="s">
        <v>4</v>
      </c>
      <c r="C9" s="15" t="e">
        <f>#REF!</f>
        <v>#REF!</v>
      </c>
      <c r="D9" s="15" t="e">
        <f>#REF!</f>
        <v>#REF!</v>
      </c>
      <c r="E9" s="15" t="e">
        <f>#REF!</f>
        <v>#REF!</v>
      </c>
      <c r="F9" s="15" t="e">
        <f>#REF!</f>
        <v>#REF!</v>
      </c>
      <c r="G9" s="15" t="e">
        <f>#REF!</f>
        <v>#REF!</v>
      </c>
      <c r="H9" s="16" t="e">
        <f>#REF!</f>
        <v>#REF!</v>
      </c>
      <c r="I9" s="15" t="e">
        <f>#REF!</f>
        <v>#REF!</v>
      </c>
      <c r="J9" s="15" t="e">
        <f>#REF!</f>
        <v>#REF!</v>
      </c>
      <c r="K9" s="15" t="e">
        <f>#REF!</f>
        <v>#REF!</v>
      </c>
      <c r="L9" s="15" t="e">
        <f>#REF!</f>
        <v>#REF!</v>
      </c>
      <c r="M9" s="15" t="e">
        <f>#REF!</f>
        <v>#REF!</v>
      </c>
      <c r="N9" s="15" t="e">
        <f>#REF!</f>
        <v>#REF!</v>
      </c>
      <c r="O9" s="17">
        <v>12985</v>
      </c>
      <c r="P9" s="15">
        <v>12985</v>
      </c>
      <c r="Q9" s="15">
        <f>P9/O9*100</f>
        <v>100</v>
      </c>
      <c r="R9" s="35"/>
    </row>
    <row r="10" spans="1:19" ht="25.5" hidden="1">
      <c r="A10" s="11">
        <v>112</v>
      </c>
      <c r="B10" s="12" t="s">
        <v>5</v>
      </c>
      <c r="C10" s="15"/>
      <c r="D10" s="15"/>
      <c r="E10" s="16"/>
      <c r="F10" s="16"/>
      <c r="G10" s="16"/>
      <c r="H10" s="16" t="e">
        <f>#REF!</f>
        <v>#REF!</v>
      </c>
      <c r="I10" s="16"/>
      <c r="J10" s="16"/>
      <c r="K10" s="16"/>
      <c r="L10" s="16"/>
      <c r="M10" s="16"/>
      <c r="N10" s="16"/>
      <c r="O10" s="17"/>
      <c r="P10" s="15"/>
      <c r="Q10" s="15" t="e">
        <f>P10/O10*100</f>
        <v>#DIV/0!</v>
      </c>
      <c r="R10" s="35"/>
    </row>
    <row r="11" spans="1:19" ht="25.5" hidden="1">
      <c r="A11" s="11">
        <v>113</v>
      </c>
      <c r="B11" s="12" t="s">
        <v>6</v>
      </c>
      <c r="C11" s="15" t="e">
        <f>#REF!</f>
        <v>#REF!</v>
      </c>
      <c r="D11" s="15" t="e">
        <f>#REF!</f>
        <v>#REF!</v>
      </c>
      <c r="E11" s="15" t="e">
        <f>#REF!</f>
        <v>#REF!</v>
      </c>
      <c r="F11" s="15" t="e">
        <f>#REF!</f>
        <v>#REF!</v>
      </c>
      <c r="G11" s="15" t="e">
        <f>#REF!</f>
        <v>#REF!</v>
      </c>
      <c r="H11" s="15" t="e">
        <f>#REF!</f>
        <v>#REF!</v>
      </c>
      <c r="I11" s="15" t="e">
        <f>#REF!</f>
        <v>#REF!</v>
      </c>
      <c r="J11" s="15" t="e">
        <f>#REF!</f>
        <v>#REF!</v>
      </c>
      <c r="K11" s="15" t="e">
        <f>#REF!</f>
        <v>#REF!</v>
      </c>
      <c r="L11" s="15" t="e">
        <f>#REF!</f>
        <v>#REF!</v>
      </c>
      <c r="M11" s="15" t="e">
        <f>#REF!</f>
        <v>#REF!</v>
      </c>
      <c r="N11" s="15" t="e">
        <f>#REF!</f>
        <v>#REF!</v>
      </c>
      <c r="O11" s="17"/>
      <c r="P11" s="15"/>
      <c r="Q11" s="15" t="e">
        <f t="shared" ref="Q11:Q34" si="0">P11/O11*100</f>
        <v>#DIV/0!</v>
      </c>
      <c r="R11" s="35"/>
    </row>
    <row r="12" spans="1:19">
      <c r="A12" s="11">
        <v>121</v>
      </c>
      <c r="B12" s="12" t="s">
        <v>7</v>
      </c>
      <c r="C12" s="15" t="e">
        <f>#REF!</f>
        <v>#REF!</v>
      </c>
      <c r="D12" s="15" t="e">
        <f>#REF!</f>
        <v>#REF!</v>
      </c>
      <c r="E12" s="15" t="e">
        <f>#REF!</f>
        <v>#REF!</v>
      </c>
      <c r="F12" s="15" t="e">
        <f>#REF!</f>
        <v>#REF!</v>
      </c>
      <c r="G12" s="15" t="e">
        <f>#REF!</f>
        <v>#REF!</v>
      </c>
      <c r="H12" s="15" t="e">
        <f>#REF!</f>
        <v>#REF!</v>
      </c>
      <c r="I12" s="15" t="e">
        <f>#REF!</f>
        <v>#REF!</v>
      </c>
      <c r="J12" s="15" t="e">
        <f>#REF!</f>
        <v>#REF!</v>
      </c>
      <c r="K12" s="15" t="e">
        <f>#REF!</f>
        <v>#REF!</v>
      </c>
      <c r="L12" s="15" t="e">
        <f>#REF!</f>
        <v>#REF!</v>
      </c>
      <c r="M12" s="15" t="e">
        <f>#REF!</f>
        <v>#REF!</v>
      </c>
      <c r="N12" s="15" t="e">
        <f>#REF!</f>
        <v>#REF!</v>
      </c>
      <c r="O12" s="17">
        <v>760</v>
      </c>
      <c r="P12" s="15">
        <v>760</v>
      </c>
      <c r="Q12" s="15">
        <f t="shared" si="0"/>
        <v>100</v>
      </c>
      <c r="R12" s="35"/>
    </row>
    <row r="13" spans="1:19" ht="43.5" customHeight="1">
      <c r="A13" s="11">
        <v>122</v>
      </c>
      <c r="B13" s="12" t="s">
        <v>8</v>
      </c>
      <c r="C13" s="15" t="e">
        <f>#REF!</f>
        <v>#REF!</v>
      </c>
      <c r="D13" s="15" t="e">
        <f>#REF!</f>
        <v>#REF!</v>
      </c>
      <c r="E13" s="15" t="e">
        <f>#REF!</f>
        <v>#REF!</v>
      </c>
      <c r="F13" s="15" t="e">
        <f>#REF!</f>
        <v>#REF!</v>
      </c>
      <c r="G13" s="15" t="e">
        <f>#REF!</f>
        <v>#REF!</v>
      </c>
      <c r="H13" s="15" t="e">
        <f>#REF!</f>
        <v>#REF!</v>
      </c>
      <c r="I13" s="15" t="e">
        <f>#REF!</f>
        <v>#REF!</v>
      </c>
      <c r="J13" s="15" t="e">
        <f>#REF!</f>
        <v>#REF!</v>
      </c>
      <c r="K13" s="15" t="e">
        <f>#REF!</f>
        <v>#REF!</v>
      </c>
      <c r="L13" s="15" t="e">
        <f>#REF!</f>
        <v>#REF!</v>
      </c>
      <c r="M13" s="15" t="e">
        <f>#REF!</f>
        <v>#REF!</v>
      </c>
      <c r="N13" s="15" t="e">
        <f>#REF!</f>
        <v>#REF!</v>
      </c>
      <c r="O13" s="17">
        <v>467</v>
      </c>
      <c r="P13" s="15">
        <v>467</v>
      </c>
      <c r="Q13" s="15">
        <f t="shared" si="0"/>
        <v>100</v>
      </c>
      <c r="R13" s="35"/>
    </row>
    <row r="14" spans="1:19" hidden="1">
      <c r="A14" s="11">
        <v>123</v>
      </c>
      <c r="B14" s="12" t="s">
        <v>9</v>
      </c>
      <c r="C14" s="15" t="e">
        <f>#REF!</f>
        <v>#REF!</v>
      </c>
      <c r="D14" s="15" t="e">
        <f>#REF!</f>
        <v>#REF!</v>
      </c>
      <c r="E14" s="15" t="e">
        <f>#REF!</f>
        <v>#REF!</v>
      </c>
      <c r="F14" s="15" t="e">
        <f>#REF!</f>
        <v>#REF!</v>
      </c>
      <c r="G14" s="15" t="e">
        <f>#REF!</f>
        <v>#REF!</v>
      </c>
      <c r="H14" s="15" t="e">
        <f>#REF!</f>
        <v>#REF!</v>
      </c>
      <c r="I14" s="15" t="e">
        <f>#REF!</f>
        <v>#REF!</v>
      </c>
      <c r="J14" s="15" t="e">
        <f>#REF!</f>
        <v>#REF!</v>
      </c>
      <c r="K14" s="15" t="e">
        <f>#REF!</f>
        <v>#REF!</v>
      </c>
      <c r="L14" s="15" t="e">
        <f>#REF!</f>
        <v>#REF!</v>
      </c>
      <c r="M14" s="15" t="e">
        <f>#REF!</f>
        <v>#REF!</v>
      </c>
      <c r="N14" s="15" t="e">
        <f>#REF!</f>
        <v>#REF!</v>
      </c>
      <c r="O14" s="17"/>
      <c r="P14" s="15"/>
      <c r="Q14" s="15" t="e">
        <f t="shared" si="0"/>
        <v>#DIV/0!</v>
      </c>
      <c r="R14" s="35"/>
    </row>
    <row r="15" spans="1:19" ht="25.5" hidden="1">
      <c r="A15" s="11">
        <v>141</v>
      </c>
      <c r="B15" s="12" t="s">
        <v>10</v>
      </c>
      <c r="C15" s="15" t="e">
        <f>#REF!</f>
        <v>#REF!</v>
      </c>
      <c r="D15" s="15" t="e">
        <f>#REF!</f>
        <v>#REF!</v>
      </c>
      <c r="E15" s="15" t="e">
        <f>#REF!</f>
        <v>#REF!</v>
      </c>
      <c r="F15" s="15" t="e">
        <f>#REF!</f>
        <v>#REF!</v>
      </c>
      <c r="G15" s="15" t="e">
        <f>#REF!</f>
        <v>#REF!</v>
      </c>
      <c r="H15" s="15" t="e">
        <f>#REF!</f>
        <v>#REF!</v>
      </c>
      <c r="I15" s="15" t="e">
        <f>#REF!</f>
        <v>#REF!</v>
      </c>
      <c r="J15" s="15" t="e">
        <f>#REF!</f>
        <v>#REF!</v>
      </c>
      <c r="K15" s="15" t="e">
        <f>#REF!</f>
        <v>#REF!</v>
      </c>
      <c r="L15" s="15" t="e">
        <f>#REF!</f>
        <v>#REF!</v>
      </c>
      <c r="M15" s="15" t="e">
        <f>#REF!</f>
        <v>#REF!</v>
      </c>
      <c r="N15" s="15" t="e">
        <f>#REF!</f>
        <v>#REF!</v>
      </c>
      <c r="O15" s="17"/>
      <c r="P15" s="15"/>
      <c r="Q15" s="15" t="e">
        <f t="shared" si="0"/>
        <v>#DIV/0!</v>
      </c>
      <c r="R15" s="35"/>
    </row>
    <row r="16" spans="1:19" ht="51" hidden="1">
      <c r="A16" s="11">
        <v>142</v>
      </c>
      <c r="B16" s="12" t="s">
        <v>11</v>
      </c>
      <c r="C16" s="15" t="e">
        <f>#REF!</f>
        <v>#REF!</v>
      </c>
      <c r="D16" s="15">
        <v>45753</v>
      </c>
      <c r="E16" s="15" t="e">
        <f>#REF!</f>
        <v>#REF!</v>
      </c>
      <c r="F16" s="15" t="e">
        <f>#REF!</f>
        <v>#REF!</v>
      </c>
      <c r="G16" s="15" t="e">
        <f>#REF!</f>
        <v>#REF!</v>
      </c>
      <c r="H16" s="15" t="e">
        <f>#REF!</f>
        <v>#REF!</v>
      </c>
      <c r="I16" s="15" t="e">
        <f>#REF!</f>
        <v>#REF!</v>
      </c>
      <c r="J16" s="15" t="e">
        <f>#REF!</f>
        <v>#REF!</v>
      </c>
      <c r="K16" s="15" t="e">
        <f>#REF!</f>
        <v>#REF!</v>
      </c>
      <c r="L16" s="15" t="e">
        <f>#REF!</f>
        <v>#REF!</v>
      </c>
      <c r="M16" s="15" t="e">
        <f>#REF!</f>
        <v>#REF!</v>
      </c>
      <c r="N16" s="15" t="e">
        <f>#REF!</f>
        <v>#REF!</v>
      </c>
      <c r="O16" s="17"/>
      <c r="P16" s="15"/>
      <c r="Q16" s="15" t="e">
        <f t="shared" si="0"/>
        <v>#DIV/0!</v>
      </c>
      <c r="R16" s="35"/>
    </row>
    <row r="17" spans="1:18" ht="25.5" hidden="1">
      <c r="A17" s="11">
        <v>144</v>
      </c>
      <c r="B17" s="12" t="s">
        <v>12</v>
      </c>
      <c r="C17" s="15" t="e">
        <f>#REF!</f>
        <v>#REF!</v>
      </c>
      <c r="D17" s="15" t="e">
        <f>#REF!</f>
        <v>#REF!</v>
      </c>
      <c r="E17" s="15" t="e">
        <f>#REF!</f>
        <v>#REF!</v>
      </c>
      <c r="F17" s="15" t="e">
        <f>#REF!</f>
        <v>#REF!</v>
      </c>
      <c r="G17" s="15" t="e">
        <f>#REF!</f>
        <v>#REF!</v>
      </c>
      <c r="H17" s="15" t="e">
        <f>#REF!</f>
        <v>#REF!</v>
      </c>
      <c r="I17" s="15" t="e">
        <f>#REF!</f>
        <v>#REF!</v>
      </c>
      <c r="J17" s="15" t="e">
        <f>#REF!</f>
        <v>#REF!</v>
      </c>
      <c r="K17" s="15" t="e">
        <f>#REF!</f>
        <v>#REF!</v>
      </c>
      <c r="L17" s="15" t="e">
        <f>#REF!</f>
        <v>#REF!</v>
      </c>
      <c r="M17" s="15" t="e">
        <f>#REF!</f>
        <v>#REF!</v>
      </c>
      <c r="N17" s="15" t="e">
        <f>#REF!</f>
        <v>#REF!</v>
      </c>
      <c r="O17" s="17"/>
      <c r="P17" s="15"/>
      <c r="Q17" s="15" t="e">
        <f t="shared" si="0"/>
        <v>#DIV/0!</v>
      </c>
      <c r="R17" s="35"/>
    </row>
    <row r="18" spans="1:18" ht="25.5" hidden="1">
      <c r="A18" s="11">
        <v>149</v>
      </c>
      <c r="B18" s="12" t="s">
        <v>12</v>
      </c>
      <c r="C18" s="15" t="e">
        <f>#REF!</f>
        <v>#REF!</v>
      </c>
      <c r="D18" s="15" t="e">
        <f>#REF!</f>
        <v>#REF!</v>
      </c>
      <c r="E18" s="15" t="e">
        <f>#REF!</f>
        <v>#REF!</v>
      </c>
      <c r="F18" s="15" t="e">
        <f>#REF!</f>
        <v>#REF!</v>
      </c>
      <c r="G18" s="15" t="e">
        <f>#REF!</f>
        <v>#REF!</v>
      </c>
      <c r="H18" s="15" t="e">
        <f>#REF!</f>
        <v>#REF!</v>
      </c>
      <c r="I18" s="15" t="e">
        <f>#REF!</f>
        <v>#REF!</v>
      </c>
      <c r="J18" s="15" t="e">
        <f>#REF!</f>
        <v>#REF!</v>
      </c>
      <c r="K18" s="15" t="e">
        <f>#REF!</f>
        <v>#REF!</v>
      </c>
      <c r="L18" s="15" t="e">
        <f>#REF!</f>
        <v>#REF!</v>
      </c>
      <c r="M18" s="15" t="e">
        <f>#REF!</f>
        <v>#REF!</v>
      </c>
      <c r="N18" s="15" t="e">
        <f>#REF!</f>
        <v>#REF!</v>
      </c>
      <c r="O18" s="17"/>
      <c r="P18" s="15"/>
      <c r="Q18" s="15" t="e">
        <f t="shared" si="0"/>
        <v>#DIV/0!</v>
      </c>
      <c r="R18" s="35"/>
    </row>
    <row r="19" spans="1:18" hidden="1">
      <c r="A19" s="11">
        <v>151</v>
      </c>
      <c r="B19" s="12" t="s">
        <v>13</v>
      </c>
      <c r="C19" s="15" t="e">
        <f>#REF!</f>
        <v>#REF!</v>
      </c>
      <c r="D19" s="15" t="e">
        <f>#REF!</f>
        <v>#REF!</v>
      </c>
      <c r="E19" s="15" t="e">
        <f>#REF!</f>
        <v>#REF!</v>
      </c>
      <c r="F19" s="15" t="e">
        <f>#REF!</f>
        <v>#REF!</v>
      </c>
      <c r="G19" s="15" t="e">
        <f>#REF!</f>
        <v>#REF!</v>
      </c>
      <c r="H19" s="15" t="e">
        <f>#REF!</f>
        <v>#REF!</v>
      </c>
      <c r="I19" s="15" t="e">
        <f>#REF!</f>
        <v>#REF!</v>
      </c>
      <c r="J19" s="15" t="e">
        <f>#REF!</f>
        <v>#REF!</v>
      </c>
      <c r="K19" s="15" t="e">
        <f>#REF!</f>
        <v>#REF!</v>
      </c>
      <c r="L19" s="15" t="e">
        <f>#REF!</f>
        <v>#REF!</v>
      </c>
      <c r="M19" s="15" t="e">
        <f>#REF!</f>
        <v>#REF!</v>
      </c>
      <c r="N19" s="15" t="e">
        <f>#REF!</f>
        <v>#REF!</v>
      </c>
      <c r="O19" s="17"/>
      <c r="P19" s="15"/>
      <c r="Q19" s="15" t="e">
        <f t="shared" si="0"/>
        <v>#DIV/0!</v>
      </c>
      <c r="R19" s="35"/>
    </row>
    <row r="20" spans="1:18" hidden="1">
      <c r="A20" s="11">
        <v>152</v>
      </c>
      <c r="B20" s="12" t="s">
        <v>14</v>
      </c>
      <c r="C20" s="15" t="e">
        <f>#REF!</f>
        <v>#REF!</v>
      </c>
      <c r="D20" s="15" t="e">
        <f>#REF!</f>
        <v>#REF!</v>
      </c>
      <c r="E20" s="15" t="e">
        <f>#REF!</f>
        <v>#REF!</v>
      </c>
      <c r="F20" s="15" t="e">
        <f>#REF!</f>
        <v>#REF!</v>
      </c>
      <c r="G20" s="15" t="e">
        <f>#REF!</f>
        <v>#REF!</v>
      </c>
      <c r="H20" s="15" t="e">
        <f>#REF!</f>
        <v>#REF!</v>
      </c>
      <c r="I20" s="15" t="e">
        <f>#REF!</f>
        <v>#REF!</v>
      </c>
      <c r="J20" s="15" t="e">
        <f>#REF!</f>
        <v>#REF!</v>
      </c>
      <c r="K20" s="15" t="e">
        <f>#REF!</f>
        <v>#REF!</v>
      </c>
      <c r="L20" s="15" t="e">
        <f>#REF!</f>
        <v>#REF!</v>
      </c>
      <c r="M20" s="15" t="e">
        <f>#REF!</f>
        <v>#REF!</v>
      </c>
      <c r="N20" s="15" t="e">
        <f>#REF!</f>
        <v>#REF!</v>
      </c>
      <c r="O20" s="17"/>
      <c r="P20" s="15"/>
      <c r="Q20" s="15" t="e">
        <f t="shared" si="0"/>
        <v>#DIV/0!</v>
      </c>
      <c r="R20" s="35"/>
    </row>
    <row r="21" spans="1:18" ht="24.75" hidden="1" customHeight="1">
      <c r="A21" s="11">
        <v>153</v>
      </c>
      <c r="B21" s="12" t="s">
        <v>15</v>
      </c>
      <c r="C21" s="15" t="e">
        <f>#REF!</f>
        <v>#REF!</v>
      </c>
      <c r="D21" s="15" t="e">
        <f>#REF!</f>
        <v>#REF!</v>
      </c>
      <c r="E21" s="15" t="e">
        <f>#REF!</f>
        <v>#REF!</v>
      </c>
      <c r="F21" s="15" t="e">
        <f>#REF!</f>
        <v>#REF!</v>
      </c>
      <c r="G21" s="15" t="e">
        <f>#REF!</f>
        <v>#REF!</v>
      </c>
      <c r="H21" s="15" t="e">
        <f>#REF!</f>
        <v>#REF!</v>
      </c>
      <c r="I21" s="15" t="e">
        <f>#REF!</f>
        <v>#REF!</v>
      </c>
      <c r="J21" s="15" t="e">
        <f>#REF!</f>
        <v>#REF!</v>
      </c>
      <c r="K21" s="15" t="e">
        <f>#REF!</f>
        <v>#REF!</v>
      </c>
      <c r="L21" s="15" t="e">
        <f>#REF!</f>
        <v>#REF!</v>
      </c>
      <c r="M21" s="15" t="e">
        <f>#REF!</f>
        <v>#REF!</v>
      </c>
      <c r="N21" s="15" t="e">
        <f>#REF!</f>
        <v>#REF!</v>
      </c>
      <c r="O21" s="17"/>
      <c r="P21" s="15"/>
      <c r="Q21" s="15" t="e">
        <f t="shared" si="0"/>
        <v>#DIV/0!</v>
      </c>
      <c r="R21" s="35"/>
    </row>
    <row r="22" spans="1:18" ht="25.5" hidden="1">
      <c r="A22" s="11">
        <v>144</v>
      </c>
      <c r="B22" s="12" t="s">
        <v>16</v>
      </c>
      <c r="C22" s="15" t="e">
        <f>#REF!</f>
        <v>#REF!</v>
      </c>
      <c r="D22" s="15" t="e">
        <f>#REF!</f>
        <v>#REF!</v>
      </c>
      <c r="E22" s="15" t="e">
        <f>#REF!</f>
        <v>#REF!</v>
      </c>
      <c r="F22" s="15" t="e">
        <f>#REF!</f>
        <v>#REF!</v>
      </c>
      <c r="G22" s="15" t="e">
        <f>#REF!</f>
        <v>#REF!</v>
      </c>
      <c r="H22" s="15" t="e">
        <f>#REF!</f>
        <v>#REF!</v>
      </c>
      <c r="I22" s="15" t="e">
        <f>#REF!</f>
        <v>#REF!</v>
      </c>
      <c r="J22" s="15" t="e">
        <f>#REF!</f>
        <v>#REF!</v>
      </c>
      <c r="K22" s="15" t="e">
        <f>#REF!</f>
        <v>#REF!</v>
      </c>
      <c r="L22" s="15" t="e">
        <f>#REF!</f>
        <v>#REF!</v>
      </c>
      <c r="M22" s="15" t="e">
        <f>#REF!</f>
        <v>#REF!</v>
      </c>
      <c r="N22" s="15" t="e">
        <f>#REF!</f>
        <v>#REF!</v>
      </c>
      <c r="O22" s="17"/>
      <c r="P22" s="15"/>
      <c r="Q22" s="15" t="e">
        <f t="shared" si="0"/>
        <v>#DIV/0!</v>
      </c>
      <c r="R22" s="35"/>
    </row>
    <row r="23" spans="1:18" hidden="1">
      <c r="A23" s="11">
        <v>145</v>
      </c>
      <c r="B23" s="12" t="s">
        <v>17</v>
      </c>
      <c r="C23" s="15" t="e">
        <f>#REF!</f>
        <v>#REF!</v>
      </c>
      <c r="D23" s="15" t="e">
        <f>#REF!</f>
        <v>#REF!</v>
      </c>
      <c r="E23" s="15" t="e">
        <f>#REF!</f>
        <v>#REF!</v>
      </c>
      <c r="F23" s="15" t="e">
        <f>#REF!</f>
        <v>#REF!</v>
      </c>
      <c r="G23" s="15" t="e">
        <f>#REF!</f>
        <v>#REF!</v>
      </c>
      <c r="H23" s="15" t="e">
        <f>#REF!</f>
        <v>#REF!</v>
      </c>
      <c r="I23" s="15" t="e">
        <f>#REF!</f>
        <v>#REF!</v>
      </c>
      <c r="J23" s="15" t="e">
        <f>#REF!</f>
        <v>#REF!</v>
      </c>
      <c r="K23" s="15" t="e">
        <f>#REF!</f>
        <v>#REF!</v>
      </c>
      <c r="L23" s="15" t="e">
        <f>#REF!</f>
        <v>#REF!</v>
      </c>
      <c r="M23" s="15" t="e">
        <f>#REF!</f>
        <v>#REF!</v>
      </c>
      <c r="N23" s="15" t="e">
        <f>#REF!</f>
        <v>#REF!</v>
      </c>
      <c r="O23" s="17"/>
      <c r="P23" s="15"/>
      <c r="Q23" s="15" t="e">
        <f t="shared" si="0"/>
        <v>#DIV/0!</v>
      </c>
      <c r="R23" s="35"/>
    </row>
    <row r="24" spans="1:18" ht="63.75" hidden="1">
      <c r="A24" s="11">
        <v>146</v>
      </c>
      <c r="B24" s="12" t="s">
        <v>18</v>
      </c>
      <c r="C24" s="15" t="e">
        <f>#REF!</f>
        <v>#REF!</v>
      </c>
      <c r="D24" s="15" t="e">
        <f>#REF!</f>
        <v>#REF!</v>
      </c>
      <c r="E24" s="15" t="e">
        <f>#REF!</f>
        <v>#REF!</v>
      </c>
      <c r="F24" s="15" t="e">
        <f>#REF!</f>
        <v>#REF!</v>
      </c>
      <c r="G24" s="15" t="e">
        <f>#REF!</f>
        <v>#REF!</v>
      </c>
      <c r="H24" s="15" t="e">
        <f>#REF!</f>
        <v>#REF!</v>
      </c>
      <c r="I24" s="15" t="e">
        <f>#REF!</f>
        <v>#REF!</v>
      </c>
      <c r="J24" s="15" t="e">
        <f>#REF!</f>
        <v>#REF!</v>
      </c>
      <c r="K24" s="15" t="e">
        <f>#REF!</f>
        <v>#REF!</v>
      </c>
      <c r="L24" s="15" t="e">
        <f>#REF!</f>
        <v>#REF!</v>
      </c>
      <c r="M24" s="15" t="e">
        <f>#REF!</f>
        <v>#REF!</v>
      </c>
      <c r="N24" s="15" t="e">
        <f>#REF!</f>
        <v>#REF!</v>
      </c>
      <c r="O24" s="17"/>
      <c r="P24" s="15"/>
      <c r="Q24" s="15" t="e">
        <f t="shared" si="0"/>
        <v>#DIV/0!</v>
      </c>
      <c r="R24" s="35"/>
    </row>
    <row r="25" spans="1:18" ht="25.5" hidden="1">
      <c r="A25" s="11">
        <v>147</v>
      </c>
      <c r="B25" s="12" t="s">
        <v>19</v>
      </c>
      <c r="C25" s="15" t="e">
        <f>#REF!</f>
        <v>#REF!</v>
      </c>
      <c r="D25" s="15" t="e">
        <f>#REF!</f>
        <v>#REF!</v>
      </c>
      <c r="E25" s="15" t="e">
        <f>#REF!</f>
        <v>#REF!</v>
      </c>
      <c r="F25" s="15" t="e">
        <f>#REF!</f>
        <v>#REF!</v>
      </c>
      <c r="G25" s="15" t="e">
        <f>#REF!</f>
        <v>#REF!</v>
      </c>
      <c r="H25" s="15" t="e">
        <f>#REF!</f>
        <v>#REF!</v>
      </c>
      <c r="I25" s="15" t="e">
        <f>#REF!</f>
        <v>#REF!</v>
      </c>
      <c r="J25" s="15" t="e">
        <f>#REF!</f>
        <v>#REF!</v>
      </c>
      <c r="K25" s="15" t="e">
        <f>#REF!</f>
        <v>#REF!</v>
      </c>
      <c r="L25" s="15" t="e">
        <f>#REF!</f>
        <v>#REF!</v>
      </c>
      <c r="M25" s="15" t="e">
        <f>#REF!</f>
        <v>#REF!</v>
      </c>
      <c r="N25" s="15" t="e">
        <f>#REF!</f>
        <v>#REF!</v>
      </c>
      <c r="O25" s="17"/>
      <c r="P25" s="15"/>
      <c r="Q25" s="15" t="e">
        <f t="shared" si="0"/>
        <v>#DIV/0!</v>
      </c>
      <c r="R25" s="35"/>
    </row>
    <row r="26" spans="1:18" ht="25.5" hidden="1">
      <c r="A26" s="11">
        <v>159</v>
      </c>
      <c r="B26" s="12" t="s">
        <v>20</v>
      </c>
      <c r="C26" s="15" t="e">
        <f>#REF!</f>
        <v>#REF!</v>
      </c>
      <c r="D26" s="15" t="e">
        <f>#REF!</f>
        <v>#REF!</v>
      </c>
      <c r="E26" s="15" t="e">
        <f>#REF!</f>
        <v>#REF!</v>
      </c>
      <c r="F26" s="15" t="e">
        <f>#REF!</f>
        <v>#REF!</v>
      </c>
      <c r="G26" s="15" t="e">
        <f>#REF!</f>
        <v>#REF!</v>
      </c>
      <c r="H26" s="15" t="e">
        <f>#REF!</f>
        <v>#REF!</v>
      </c>
      <c r="I26" s="15" t="e">
        <f>#REF!</f>
        <v>#REF!</v>
      </c>
      <c r="J26" s="15" t="e">
        <f>#REF!</f>
        <v>#REF!</v>
      </c>
      <c r="K26" s="15" t="e">
        <f>#REF!</f>
        <v>#REF!</v>
      </c>
      <c r="L26" s="15" t="e">
        <f>#REF!</f>
        <v>#REF!</v>
      </c>
      <c r="M26" s="15" t="e">
        <f>#REF!</f>
        <v>#REF!</v>
      </c>
      <c r="N26" s="15" t="e">
        <f>#REF!</f>
        <v>#REF!</v>
      </c>
      <c r="O26" s="17"/>
      <c r="P26" s="15"/>
      <c r="Q26" s="15" t="e">
        <f t="shared" si="0"/>
        <v>#DIV/0!</v>
      </c>
      <c r="R26" s="35"/>
    </row>
    <row r="27" spans="1:18" ht="38.25" hidden="1">
      <c r="A27" s="11">
        <v>161</v>
      </c>
      <c r="B27" s="12" t="s">
        <v>21</v>
      </c>
      <c r="C27" s="15" t="e">
        <f>#REF!</f>
        <v>#REF!</v>
      </c>
      <c r="D27" s="15">
        <v>378</v>
      </c>
      <c r="E27" s="15" t="e">
        <f>#REF!</f>
        <v>#REF!</v>
      </c>
      <c r="F27" s="15" t="e">
        <f>#REF!</f>
        <v>#REF!</v>
      </c>
      <c r="G27" s="15" t="e">
        <f>#REF!</f>
        <v>#REF!</v>
      </c>
      <c r="H27" s="15" t="e">
        <f>#REF!</f>
        <v>#REF!</v>
      </c>
      <c r="I27" s="15" t="e">
        <f>#REF!</f>
        <v>#REF!</v>
      </c>
      <c r="J27" s="15" t="e">
        <f>#REF!</f>
        <v>#REF!</v>
      </c>
      <c r="K27" s="15" t="e">
        <f>#REF!</f>
        <v>#REF!</v>
      </c>
      <c r="L27" s="15">
        <v>0</v>
      </c>
      <c r="M27" s="15" t="e">
        <f>#REF!</f>
        <v>#REF!</v>
      </c>
      <c r="N27" s="15" t="e">
        <f>#REF!</f>
        <v>#REF!</v>
      </c>
      <c r="O27" s="17"/>
      <c r="P27" s="15"/>
      <c r="Q27" s="15" t="e">
        <f t="shared" si="0"/>
        <v>#DIV/0!</v>
      </c>
      <c r="R27" s="35"/>
    </row>
    <row r="28" spans="1:18" ht="25.5" hidden="1">
      <c r="A28" s="11">
        <v>152</v>
      </c>
      <c r="B28" s="12" t="s">
        <v>22</v>
      </c>
      <c r="C28" s="15" t="e">
        <f>#REF!</f>
        <v>#REF!</v>
      </c>
      <c r="D28" s="15" t="e">
        <f>#REF!</f>
        <v>#REF!</v>
      </c>
      <c r="E28" s="15" t="e">
        <f>#REF!</f>
        <v>#REF!</v>
      </c>
      <c r="F28" s="15" t="e">
        <f>#REF!</f>
        <v>#REF!</v>
      </c>
      <c r="G28" s="15" t="e">
        <f>#REF!</f>
        <v>#REF!</v>
      </c>
      <c r="H28" s="15" t="e">
        <f>#REF!</f>
        <v>#REF!</v>
      </c>
      <c r="I28" s="15" t="e">
        <f>#REF!</f>
        <v>#REF!</v>
      </c>
      <c r="J28" s="15" t="e">
        <f>#REF!</f>
        <v>#REF!</v>
      </c>
      <c r="K28" s="15" t="e">
        <f>#REF!</f>
        <v>#REF!</v>
      </c>
      <c r="L28" s="15" t="e">
        <f>#REF!</f>
        <v>#REF!</v>
      </c>
      <c r="M28" s="15" t="e">
        <f>#REF!</f>
        <v>#REF!</v>
      </c>
      <c r="N28" s="15" t="e">
        <f>#REF!</f>
        <v>#REF!</v>
      </c>
      <c r="O28" s="17"/>
      <c r="P28" s="15"/>
      <c r="Q28" s="15" t="e">
        <f t="shared" si="0"/>
        <v>#DIV/0!</v>
      </c>
      <c r="R28" s="35"/>
    </row>
    <row r="29" spans="1:18" ht="38.25" hidden="1">
      <c r="A29" s="11">
        <v>155</v>
      </c>
      <c r="B29" s="12" t="s">
        <v>23</v>
      </c>
      <c r="C29" s="15" t="e">
        <f>#REF!</f>
        <v>#REF!</v>
      </c>
      <c r="D29" s="15" t="e">
        <f>#REF!</f>
        <v>#REF!</v>
      </c>
      <c r="E29" s="15" t="e">
        <f>#REF!</f>
        <v>#REF!</v>
      </c>
      <c r="F29" s="15" t="e">
        <f>#REF!</f>
        <v>#REF!</v>
      </c>
      <c r="G29" s="15" t="e">
        <f>#REF!</f>
        <v>#REF!</v>
      </c>
      <c r="H29" s="15" t="e">
        <f>#REF!</f>
        <v>#REF!</v>
      </c>
      <c r="I29" s="15" t="e">
        <f>#REF!</f>
        <v>#REF!</v>
      </c>
      <c r="J29" s="15" t="e">
        <f>#REF!</f>
        <v>#REF!</v>
      </c>
      <c r="K29" s="15" t="e">
        <f>#REF!</f>
        <v>#REF!</v>
      </c>
      <c r="L29" s="15" t="e">
        <f>#REF!</f>
        <v>#REF!</v>
      </c>
      <c r="M29" s="15" t="e">
        <f>#REF!</f>
        <v>#REF!</v>
      </c>
      <c r="N29" s="15" t="e">
        <f>#REF!</f>
        <v>#REF!</v>
      </c>
      <c r="O29" s="17"/>
      <c r="P29" s="15"/>
      <c r="Q29" s="15" t="e">
        <f t="shared" si="0"/>
        <v>#DIV/0!</v>
      </c>
      <c r="R29" s="35"/>
    </row>
    <row r="30" spans="1:18" ht="25.5" hidden="1">
      <c r="A30" s="11">
        <v>169</v>
      </c>
      <c r="B30" s="12" t="s">
        <v>24</v>
      </c>
      <c r="C30" s="15" t="e">
        <f>#REF!</f>
        <v>#REF!</v>
      </c>
      <c r="D30" s="15">
        <v>452</v>
      </c>
      <c r="E30" s="15">
        <v>20</v>
      </c>
      <c r="F30" s="15" t="e">
        <f>#REF!</f>
        <v>#REF!</v>
      </c>
      <c r="G30" s="15" t="e">
        <f>#REF!</f>
        <v>#REF!</v>
      </c>
      <c r="H30" s="15" t="e">
        <f>#REF!</f>
        <v>#REF!</v>
      </c>
      <c r="I30" s="15" t="e">
        <f>#REF!</f>
        <v>#REF!</v>
      </c>
      <c r="J30" s="15" t="e">
        <f>#REF!</f>
        <v>#REF!</v>
      </c>
      <c r="K30" s="15" t="e">
        <f>#REF!</f>
        <v>#REF!</v>
      </c>
      <c r="L30" s="15" t="e">
        <f>#REF!</f>
        <v>#REF!</v>
      </c>
      <c r="M30" s="15" t="e">
        <f>#REF!</f>
        <v>#REF!</v>
      </c>
      <c r="N30" s="15" t="e">
        <f>#REF!</f>
        <v>#REF!</v>
      </c>
      <c r="O30" s="17"/>
      <c r="P30" s="15"/>
      <c r="Q30" s="15" t="e">
        <f t="shared" si="0"/>
        <v>#DIV/0!</v>
      </c>
      <c r="R30" s="35"/>
    </row>
    <row r="31" spans="1:18" ht="25.5" hidden="1">
      <c r="A31" s="11">
        <v>414</v>
      </c>
      <c r="B31" s="12" t="s">
        <v>25</v>
      </c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7"/>
      <c r="P31" s="15"/>
      <c r="Q31" s="15" t="e">
        <f t="shared" si="0"/>
        <v>#DIV/0!</v>
      </c>
      <c r="R31" s="35"/>
    </row>
    <row r="32" spans="1:18" hidden="1">
      <c r="A32" s="11">
        <v>334</v>
      </c>
      <c r="B32" s="12" t="s">
        <v>26</v>
      </c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8">
        <f>C32+D32+E32+F32+G32+H32+I32+J32+K32+L32</f>
        <v>0</v>
      </c>
      <c r="P32" s="15"/>
      <c r="Q32" s="15" t="e">
        <f>P32/O32*100</f>
        <v>#DIV/0!</v>
      </c>
      <c r="R32" s="35"/>
    </row>
    <row r="33" spans="1:19" ht="25.5" hidden="1">
      <c r="A33" s="11">
        <v>452</v>
      </c>
      <c r="B33" s="12" t="s">
        <v>27</v>
      </c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8">
        <f>C33+D33+E33+F33+G33+H33+I33+J33+K33+L33</f>
        <v>0</v>
      </c>
      <c r="P33" s="15"/>
      <c r="Q33" s="15" t="e">
        <f t="shared" si="0"/>
        <v>#DIV/0!</v>
      </c>
      <c r="R33" s="35"/>
    </row>
    <row r="34" spans="1:19" s="4" customFormat="1">
      <c r="A34" s="9"/>
      <c r="B34" s="8" t="s">
        <v>28</v>
      </c>
      <c r="C34" s="14" t="e">
        <f t="shared" ref="C34:N34" si="1">SUM(C9:C33)</f>
        <v>#REF!</v>
      </c>
      <c r="D34" s="14" t="e">
        <f t="shared" si="1"/>
        <v>#REF!</v>
      </c>
      <c r="E34" s="14" t="e">
        <f t="shared" si="1"/>
        <v>#REF!</v>
      </c>
      <c r="F34" s="14" t="e">
        <f t="shared" si="1"/>
        <v>#REF!</v>
      </c>
      <c r="G34" s="14" t="e">
        <f t="shared" si="1"/>
        <v>#REF!</v>
      </c>
      <c r="H34" s="14" t="e">
        <f t="shared" si="1"/>
        <v>#REF!</v>
      </c>
      <c r="I34" s="14" t="e">
        <f t="shared" si="1"/>
        <v>#REF!</v>
      </c>
      <c r="J34" s="14" t="e">
        <f t="shared" si="1"/>
        <v>#REF!</v>
      </c>
      <c r="K34" s="14" t="e">
        <f t="shared" si="1"/>
        <v>#REF!</v>
      </c>
      <c r="L34" s="14" t="e">
        <f t="shared" si="1"/>
        <v>#REF!</v>
      </c>
      <c r="M34" s="14" t="e">
        <f t="shared" si="1"/>
        <v>#REF!</v>
      </c>
      <c r="N34" s="14" t="e">
        <f t="shared" si="1"/>
        <v>#REF!</v>
      </c>
      <c r="O34" s="19">
        <f>SUM(O9:O31)</f>
        <v>14212</v>
      </c>
      <c r="P34" s="14">
        <f>SUM(P9:P31)</f>
        <v>14212</v>
      </c>
      <c r="Q34" s="15">
        <f t="shared" si="0"/>
        <v>100</v>
      </c>
      <c r="R34" s="36"/>
      <c r="S34" s="20"/>
    </row>
    <row r="35" spans="1:19" ht="13.5" customHeight="1">
      <c r="S35" s="23"/>
    </row>
    <row r="36" spans="1:19" s="24" customFormat="1" ht="15.75">
      <c r="A36" s="44"/>
      <c r="B36" s="44"/>
      <c r="C36" s="44"/>
      <c r="D36" s="44"/>
      <c r="O36" s="25" t="s">
        <v>29</v>
      </c>
      <c r="P36" s="26"/>
    </row>
    <row r="37" spans="1:19" s="24" customFormat="1" ht="29.25" customHeight="1">
      <c r="A37" s="27"/>
      <c r="P37" s="26"/>
    </row>
    <row r="38" spans="1:19" s="24" customFormat="1" ht="15.75">
      <c r="A38" s="44"/>
      <c r="B38" s="44"/>
      <c r="C38" s="44"/>
      <c r="D38" s="44"/>
      <c r="O38" s="24" t="s">
        <v>30</v>
      </c>
      <c r="P38" s="26"/>
    </row>
    <row r="39" spans="1:19">
      <c r="A39" s="29"/>
      <c r="B39" s="1"/>
      <c r="Q39" s="1"/>
    </row>
    <row r="40" spans="1:19">
      <c r="B40" s="1"/>
      <c r="Q40" s="1"/>
    </row>
    <row r="41" spans="1:19">
      <c r="A41" s="45"/>
      <c r="B41" s="45"/>
      <c r="Q41" s="1"/>
    </row>
    <row r="42" spans="1:19">
      <c r="B42" s="1"/>
      <c r="Q42" s="1"/>
    </row>
    <row r="43" spans="1:19">
      <c r="A43" s="45"/>
      <c r="B43" s="45"/>
      <c r="Q43" s="1"/>
    </row>
    <row r="44" spans="1:19">
      <c r="B44" s="1"/>
      <c r="Q44" s="1"/>
    </row>
  </sheetData>
  <mergeCells count="9">
    <mergeCell ref="A36:D36"/>
    <mergeCell ref="A38:D38"/>
    <mergeCell ref="A41:B41"/>
    <mergeCell ref="A43:B43"/>
    <mergeCell ref="A2:Q2"/>
    <mergeCell ref="A3:Q3"/>
    <mergeCell ref="A4:Q4"/>
    <mergeCell ref="A5:Q5"/>
    <mergeCell ref="A6:Q6"/>
  </mergeCells>
  <pageMargins left="0.55118110236220474" right="0.39370078740157483" top="0.59055118110236227" bottom="0.39370078740157483" header="0.51181102362204722" footer="0.51181102362204722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T44"/>
  <sheetViews>
    <sheetView tabSelected="1" workbookViewId="0">
      <selection activeCell="A4" sqref="A4:R4"/>
    </sheetView>
  </sheetViews>
  <sheetFormatPr defaultRowHeight="12.75"/>
  <cols>
    <col min="1" max="1" width="10" style="1" customWidth="1"/>
    <col min="2" max="2" width="20.28515625" style="21" customWidth="1"/>
    <col min="3" max="3" width="7.5703125" style="3" hidden="1" customWidth="1"/>
    <col min="4" max="15" width="12.140625" style="1" hidden="1" customWidth="1"/>
    <col min="16" max="16" width="10.5703125" style="1" customWidth="1"/>
    <col min="17" max="17" width="10.42578125" style="5" customWidth="1"/>
    <col min="18" max="18" width="10.7109375" style="22" customWidth="1"/>
    <col min="19" max="19" width="11.28515625" style="1" customWidth="1"/>
    <col min="20" max="20" width="10.7109375" style="1" customWidth="1"/>
    <col min="21" max="16384" width="9.140625" style="1"/>
  </cols>
  <sheetData>
    <row r="1" spans="1:20">
      <c r="B1" s="2"/>
      <c r="R1" s="38"/>
    </row>
    <row r="2" spans="1:20" ht="15.75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</row>
    <row r="3" spans="1:20" ht="13.5" customHeight="1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</row>
    <row r="4" spans="1:20" ht="15.75">
      <c r="A4" s="46" t="s">
        <v>31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</row>
    <row r="5" spans="1:20" ht="12.75" customHeight="1">
      <c r="A5" s="47" t="s">
        <v>0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</row>
    <row r="6" spans="1:20" ht="15.75">
      <c r="A6" s="48" t="s">
        <v>38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6"/>
      <c r="T6" s="6"/>
    </row>
    <row r="7" spans="1:20">
      <c r="B7" s="2"/>
      <c r="R7" s="7" t="s">
        <v>1</v>
      </c>
    </row>
    <row r="8" spans="1:20" ht="90.75" customHeight="1">
      <c r="A8" s="32" t="s">
        <v>33</v>
      </c>
      <c r="B8" s="31" t="s">
        <v>2</v>
      </c>
      <c r="C8" s="8" t="s">
        <v>3</v>
      </c>
      <c r="D8" s="31" t="s">
        <v>32</v>
      </c>
      <c r="E8" s="31" t="s">
        <v>32</v>
      </c>
      <c r="F8" s="31" t="s">
        <v>32</v>
      </c>
      <c r="G8" s="31" t="s">
        <v>32</v>
      </c>
      <c r="H8" s="31" t="s">
        <v>32</v>
      </c>
      <c r="I8" s="31" t="s">
        <v>32</v>
      </c>
      <c r="J8" s="31" t="s">
        <v>32</v>
      </c>
      <c r="K8" s="31" t="s">
        <v>32</v>
      </c>
      <c r="L8" s="31" t="s">
        <v>32</v>
      </c>
      <c r="M8" s="31" t="s">
        <v>32</v>
      </c>
      <c r="N8" s="31" t="s">
        <v>32</v>
      </c>
      <c r="O8" s="31" t="s">
        <v>32</v>
      </c>
      <c r="P8" s="31" t="s">
        <v>32</v>
      </c>
      <c r="Q8" s="33" t="s">
        <v>34</v>
      </c>
      <c r="R8" s="34" t="s">
        <v>35</v>
      </c>
      <c r="S8" s="37" t="s">
        <v>36</v>
      </c>
      <c r="T8" s="42" t="s">
        <v>40</v>
      </c>
    </row>
    <row r="9" spans="1:20" ht="25.5">
      <c r="A9" s="11">
        <v>111</v>
      </c>
      <c r="B9" s="12" t="s">
        <v>4</v>
      </c>
      <c r="C9" s="13">
        <v>123</v>
      </c>
      <c r="D9" s="15" t="e">
        <f>#REF!</f>
        <v>#REF!</v>
      </c>
      <c r="E9" s="15" t="e">
        <f>#REF!</f>
        <v>#REF!</v>
      </c>
      <c r="F9" s="15" t="e">
        <f>#REF!</f>
        <v>#REF!</v>
      </c>
      <c r="G9" s="15" t="e">
        <f>#REF!</f>
        <v>#REF!</v>
      </c>
      <c r="H9" s="15" t="e">
        <f>#REF!</f>
        <v>#REF!</v>
      </c>
      <c r="I9" s="16" t="e">
        <f>#REF!</f>
        <v>#REF!</v>
      </c>
      <c r="J9" s="15" t="e">
        <f>#REF!</f>
        <v>#REF!</v>
      </c>
      <c r="K9" s="15" t="e">
        <f>#REF!</f>
        <v>#REF!</v>
      </c>
      <c r="L9" s="15" t="e">
        <f>#REF!</f>
        <v>#REF!</v>
      </c>
      <c r="M9" s="15" t="e">
        <f>#REF!</f>
        <v>#REF!</v>
      </c>
      <c r="N9" s="15" t="e">
        <f>#REF!</f>
        <v>#REF!</v>
      </c>
      <c r="O9" s="15" t="e">
        <f>#REF!</f>
        <v>#REF!</v>
      </c>
      <c r="P9" s="17">
        <f>116467.6</f>
        <v>116467.6</v>
      </c>
      <c r="Q9" s="15">
        <f>116589.91996-123</f>
        <v>116466.91996</v>
      </c>
      <c r="R9" s="43">
        <f>Q9/P9*100</f>
        <v>99.999416112292167</v>
      </c>
      <c r="S9" s="39">
        <f>P9-Q9</f>
        <v>0.68004000000655651</v>
      </c>
      <c r="T9" s="40" t="s">
        <v>45</v>
      </c>
    </row>
    <row r="10" spans="1:20" ht="25.5">
      <c r="A10" s="11">
        <v>112</v>
      </c>
      <c r="B10" s="12" t="s">
        <v>5</v>
      </c>
      <c r="C10" s="13"/>
      <c r="D10" s="15"/>
      <c r="E10" s="15"/>
      <c r="F10" s="16"/>
      <c r="G10" s="16"/>
      <c r="H10" s="16"/>
      <c r="I10" s="16" t="e">
        <f>#REF!</f>
        <v>#REF!</v>
      </c>
      <c r="J10" s="16"/>
      <c r="K10" s="16"/>
      <c r="L10" s="16"/>
      <c r="M10" s="16"/>
      <c r="N10" s="16"/>
      <c r="O10" s="16"/>
      <c r="P10" s="17">
        <v>7866</v>
      </c>
      <c r="Q10" s="15">
        <v>7865.5349999999999</v>
      </c>
      <c r="R10" s="43">
        <f>Q10/P10*100</f>
        <v>99.994088482074744</v>
      </c>
      <c r="S10" s="39">
        <f t="shared" ref="S10:S31" si="0">P10-Q10</f>
        <v>0.46500000000014552</v>
      </c>
      <c r="T10" s="35"/>
    </row>
    <row r="11" spans="1:20" ht="25.5">
      <c r="A11" s="11">
        <v>113</v>
      </c>
      <c r="B11" s="12" t="s">
        <v>6</v>
      </c>
      <c r="C11" s="13"/>
      <c r="D11" s="15" t="e">
        <f>#REF!</f>
        <v>#REF!</v>
      </c>
      <c r="E11" s="15" t="e">
        <f>#REF!</f>
        <v>#REF!</v>
      </c>
      <c r="F11" s="15" t="e">
        <f>#REF!</f>
        <v>#REF!</v>
      </c>
      <c r="G11" s="15" t="e">
        <f>#REF!</f>
        <v>#REF!</v>
      </c>
      <c r="H11" s="15" t="e">
        <f>#REF!</f>
        <v>#REF!</v>
      </c>
      <c r="I11" s="15" t="e">
        <f>#REF!</f>
        <v>#REF!</v>
      </c>
      <c r="J11" s="15" t="e">
        <f>#REF!</f>
        <v>#REF!</v>
      </c>
      <c r="K11" s="15" t="e">
        <f>#REF!</f>
        <v>#REF!</v>
      </c>
      <c r="L11" s="15" t="e">
        <f>#REF!</f>
        <v>#REF!</v>
      </c>
      <c r="M11" s="15" t="e">
        <f>#REF!</f>
        <v>#REF!</v>
      </c>
      <c r="N11" s="15" t="e">
        <f>#REF!</f>
        <v>#REF!</v>
      </c>
      <c r="O11" s="15" t="e">
        <f>#REF!</f>
        <v>#REF!</v>
      </c>
      <c r="P11" s="17">
        <v>5549</v>
      </c>
      <c r="Q11" s="15">
        <v>5548.8729999999996</v>
      </c>
      <c r="R11" s="43">
        <f t="shared" ref="R11:R34" si="1">Q11/P11*100</f>
        <v>99.997711299333204</v>
      </c>
      <c r="S11" s="39">
        <f t="shared" si="0"/>
        <v>0.12700000000040745</v>
      </c>
      <c r="T11" s="35"/>
    </row>
    <row r="12" spans="1:20">
      <c r="A12" s="11">
        <v>121</v>
      </c>
      <c r="B12" s="12" t="s">
        <v>7</v>
      </c>
      <c r="C12" s="13"/>
      <c r="D12" s="15" t="e">
        <f>#REF!</f>
        <v>#REF!</v>
      </c>
      <c r="E12" s="15" t="e">
        <f>#REF!</f>
        <v>#REF!</v>
      </c>
      <c r="F12" s="15" t="e">
        <f>#REF!</f>
        <v>#REF!</v>
      </c>
      <c r="G12" s="15" t="e">
        <f>#REF!</f>
        <v>#REF!</v>
      </c>
      <c r="H12" s="15" t="e">
        <f>#REF!</f>
        <v>#REF!</v>
      </c>
      <c r="I12" s="15" t="e">
        <f>#REF!</f>
        <v>#REF!</v>
      </c>
      <c r="J12" s="15" t="e">
        <f>#REF!</f>
        <v>#REF!</v>
      </c>
      <c r="K12" s="15" t="e">
        <f>#REF!</f>
        <v>#REF!</v>
      </c>
      <c r="L12" s="15" t="e">
        <f>#REF!</f>
        <v>#REF!</v>
      </c>
      <c r="M12" s="15" t="e">
        <f>#REF!</f>
        <v>#REF!</v>
      </c>
      <c r="N12" s="15" t="e">
        <f>#REF!</f>
        <v>#REF!</v>
      </c>
      <c r="O12" s="15" t="e">
        <f>#REF!</f>
        <v>#REF!</v>
      </c>
      <c r="P12" s="17">
        <v>8166</v>
      </c>
      <c r="Q12" s="15">
        <v>8165.2565199999999</v>
      </c>
      <c r="R12" s="43">
        <f t="shared" si="1"/>
        <v>99.990895420034292</v>
      </c>
      <c r="S12" s="39">
        <f t="shared" si="0"/>
        <v>0.74348000000009051</v>
      </c>
      <c r="T12" s="35"/>
    </row>
    <row r="13" spans="1:20" ht="43.5" customHeight="1">
      <c r="A13" s="11">
        <v>122</v>
      </c>
      <c r="B13" s="12" t="s">
        <v>8</v>
      </c>
      <c r="C13" s="13">
        <v>4</v>
      </c>
      <c r="D13" s="15" t="e">
        <f>#REF!</f>
        <v>#REF!</v>
      </c>
      <c r="E13" s="15" t="e">
        <f>#REF!</f>
        <v>#REF!</v>
      </c>
      <c r="F13" s="15" t="e">
        <f>#REF!</f>
        <v>#REF!</v>
      </c>
      <c r="G13" s="15" t="e">
        <f>#REF!</f>
        <v>#REF!</v>
      </c>
      <c r="H13" s="15" t="e">
        <f>#REF!</f>
        <v>#REF!</v>
      </c>
      <c r="I13" s="15" t="e">
        <f>#REF!</f>
        <v>#REF!</v>
      </c>
      <c r="J13" s="15" t="e">
        <f>#REF!</f>
        <v>#REF!</v>
      </c>
      <c r="K13" s="15" t="e">
        <f>#REF!</f>
        <v>#REF!</v>
      </c>
      <c r="L13" s="15" t="e">
        <f>#REF!</f>
        <v>#REF!</v>
      </c>
      <c r="M13" s="15" t="e">
        <f>#REF!</f>
        <v>#REF!</v>
      </c>
      <c r="N13" s="15" t="e">
        <f>#REF!</f>
        <v>#REF!</v>
      </c>
      <c r="O13" s="15" t="e">
        <f>#REF!</f>
        <v>#REF!</v>
      </c>
      <c r="P13" s="17">
        <f>4928</f>
        <v>4928</v>
      </c>
      <c r="Q13" s="15">
        <f>4931.8335-4</f>
        <v>4927.8334999999997</v>
      </c>
      <c r="R13" s="43">
        <f t="shared" si="1"/>
        <v>99.996621347402595</v>
      </c>
      <c r="S13" s="39">
        <f t="shared" si="0"/>
        <v>0.16650000000026921</v>
      </c>
      <c r="T13" s="35"/>
    </row>
    <row r="14" spans="1:20">
      <c r="A14" s="11">
        <v>123</v>
      </c>
      <c r="B14" s="12" t="s">
        <v>9</v>
      </c>
      <c r="C14" s="13"/>
      <c r="D14" s="15" t="e">
        <f>#REF!</f>
        <v>#REF!</v>
      </c>
      <c r="E14" s="15" t="e">
        <f>#REF!</f>
        <v>#REF!</v>
      </c>
      <c r="F14" s="15" t="e">
        <f>#REF!</f>
        <v>#REF!</v>
      </c>
      <c r="G14" s="15" t="e">
        <f>#REF!</f>
        <v>#REF!</v>
      </c>
      <c r="H14" s="15" t="e">
        <f>#REF!</f>
        <v>#REF!</v>
      </c>
      <c r="I14" s="15" t="e">
        <f>#REF!</f>
        <v>#REF!</v>
      </c>
      <c r="J14" s="15" t="e">
        <f>#REF!</f>
        <v>#REF!</v>
      </c>
      <c r="K14" s="15" t="e">
        <f>#REF!</f>
        <v>#REF!</v>
      </c>
      <c r="L14" s="15" t="e">
        <f>#REF!</f>
        <v>#REF!</v>
      </c>
      <c r="M14" s="15" t="e">
        <f>#REF!</f>
        <v>#REF!</v>
      </c>
      <c r="N14" s="15" t="e">
        <f>#REF!</f>
        <v>#REF!</v>
      </c>
      <c r="O14" s="15" t="e">
        <f>#REF!</f>
        <v>#REF!</v>
      </c>
      <c r="P14" s="17">
        <v>748.9</v>
      </c>
      <c r="Q14" s="15">
        <v>748.82299999999998</v>
      </c>
      <c r="R14" s="43">
        <f t="shared" si="1"/>
        <v>99.989718253438369</v>
      </c>
      <c r="S14" s="39">
        <f t="shared" si="0"/>
        <v>7.6999999999998181E-2</v>
      </c>
      <c r="T14" s="35"/>
    </row>
    <row r="15" spans="1:20" ht="25.5">
      <c r="A15" s="11">
        <v>141</v>
      </c>
      <c r="B15" s="12" t="s">
        <v>10</v>
      </c>
      <c r="C15" s="13"/>
      <c r="D15" s="15" t="e">
        <f>#REF!</f>
        <v>#REF!</v>
      </c>
      <c r="E15" s="15" t="e">
        <f>#REF!</f>
        <v>#REF!</v>
      </c>
      <c r="F15" s="15" t="e">
        <f>#REF!</f>
        <v>#REF!</v>
      </c>
      <c r="G15" s="15" t="e">
        <f>#REF!</f>
        <v>#REF!</v>
      </c>
      <c r="H15" s="15" t="e">
        <f>#REF!</f>
        <v>#REF!</v>
      </c>
      <c r="I15" s="15" t="e">
        <f>#REF!</f>
        <v>#REF!</v>
      </c>
      <c r="J15" s="15" t="e">
        <f>#REF!</f>
        <v>#REF!</v>
      </c>
      <c r="K15" s="15" t="e">
        <f>#REF!</f>
        <v>#REF!</v>
      </c>
      <c r="L15" s="15" t="e">
        <f>#REF!</f>
        <v>#REF!</v>
      </c>
      <c r="M15" s="15" t="e">
        <f>#REF!</f>
        <v>#REF!</v>
      </c>
      <c r="N15" s="15" t="e">
        <f>#REF!</f>
        <v>#REF!</v>
      </c>
      <c r="O15" s="15" t="e">
        <f>#REF!</f>
        <v>#REF!</v>
      </c>
      <c r="P15" s="17">
        <v>1273</v>
      </c>
      <c r="Q15" s="15">
        <v>1272.2088000000001</v>
      </c>
      <c r="R15" s="43">
        <f t="shared" si="1"/>
        <v>99.937847604084851</v>
      </c>
      <c r="S15" s="39">
        <f t="shared" si="0"/>
        <v>0.79119999999988977</v>
      </c>
      <c r="T15" s="40" t="s">
        <v>39</v>
      </c>
    </row>
    <row r="16" spans="1:20" ht="51">
      <c r="A16" s="11">
        <v>142</v>
      </c>
      <c r="B16" s="12" t="s">
        <v>11</v>
      </c>
      <c r="C16" s="13">
        <v>1963.9</v>
      </c>
      <c r="D16" s="15" t="e">
        <f>#REF!</f>
        <v>#REF!</v>
      </c>
      <c r="E16" s="15">
        <v>45753</v>
      </c>
      <c r="F16" s="15" t="e">
        <f>#REF!</f>
        <v>#REF!</v>
      </c>
      <c r="G16" s="15" t="e">
        <f>#REF!</f>
        <v>#REF!</v>
      </c>
      <c r="H16" s="15" t="e">
        <f>#REF!</f>
        <v>#REF!</v>
      </c>
      <c r="I16" s="15" t="e">
        <f>#REF!</f>
        <v>#REF!</v>
      </c>
      <c r="J16" s="15" t="e">
        <f>#REF!</f>
        <v>#REF!</v>
      </c>
      <c r="K16" s="15" t="e">
        <f>#REF!</f>
        <v>#REF!</v>
      </c>
      <c r="L16" s="15" t="e">
        <f>#REF!</f>
        <v>#REF!</v>
      </c>
      <c r="M16" s="15" t="e">
        <f>#REF!</f>
        <v>#REF!</v>
      </c>
      <c r="N16" s="15" t="e">
        <f>#REF!</f>
        <v>#REF!</v>
      </c>
      <c r="O16" s="15" t="e">
        <f>#REF!</f>
        <v>#REF!</v>
      </c>
      <c r="P16" s="17">
        <f>273249.4</f>
        <v>273249.40000000002</v>
      </c>
      <c r="Q16" s="15">
        <f>275213.12018-1963.9</f>
        <v>273249.22018</v>
      </c>
      <c r="R16" s="43">
        <f t="shared" si="1"/>
        <v>99.999934191987236</v>
      </c>
      <c r="S16" s="39">
        <f t="shared" si="0"/>
        <v>0.17982000001939014</v>
      </c>
      <c r="T16" s="35"/>
    </row>
    <row r="17" spans="1:20" ht="63.75">
      <c r="A17" s="11">
        <v>144</v>
      </c>
      <c r="B17" s="12" t="s">
        <v>12</v>
      </c>
      <c r="C17" s="13"/>
      <c r="D17" s="15" t="e">
        <f>#REF!</f>
        <v>#REF!</v>
      </c>
      <c r="E17" s="15" t="e">
        <f>#REF!</f>
        <v>#REF!</v>
      </c>
      <c r="F17" s="15" t="e">
        <f>#REF!</f>
        <v>#REF!</v>
      </c>
      <c r="G17" s="15" t="e">
        <f>#REF!</f>
        <v>#REF!</v>
      </c>
      <c r="H17" s="15" t="e">
        <f>#REF!</f>
        <v>#REF!</v>
      </c>
      <c r="I17" s="15" t="e">
        <f>#REF!</f>
        <v>#REF!</v>
      </c>
      <c r="J17" s="15" t="e">
        <f>#REF!</f>
        <v>#REF!</v>
      </c>
      <c r="K17" s="15" t="e">
        <f>#REF!</f>
        <v>#REF!</v>
      </c>
      <c r="L17" s="15" t="e">
        <f>#REF!</f>
        <v>#REF!</v>
      </c>
      <c r="M17" s="15" t="e">
        <f>#REF!</f>
        <v>#REF!</v>
      </c>
      <c r="N17" s="15" t="e">
        <f>#REF!</f>
        <v>#REF!</v>
      </c>
      <c r="O17" s="15" t="e">
        <f>#REF!</f>
        <v>#REF!</v>
      </c>
      <c r="P17" s="17">
        <v>2173</v>
      </c>
      <c r="Q17" s="15">
        <v>2088.556</v>
      </c>
      <c r="R17" s="43">
        <f t="shared" si="1"/>
        <v>96.113943856419709</v>
      </c>
      <c r="S17" s="39">
        <f t="shared" si="0"/>
        <v>84.44399999999996</v>
      </c>
      <c r="T17" s="40" t="s">
        <v>42</v>
      </c>
    </row>
    <row r="18" spans="1:20" ht="25.5">
      <c r="A18" s="11">
        <v>149</v>
      </c>
      <c r="B18" s="12" t="s">
        <v>12</v>
      </c>
      <c r="C18" s="13"/>
      <c r="D18" s="15" t="e">
        <f>#REF!</f>
        <v>#REF!</v>
      </c>
      <c r="E18" s="15" t="e">
        <f>#REF!</f>
        <v>#REF!</v>
      </c>
      <c r="F18" s="15" t="e">
        <f>#REF!</f>
        <v>#REF!</v>
      </c>
      <c r="G18" s="15" t="e">
        <f>#REF!</f>
        <v>#REF!</v>
      </c>
      <c r="H18" s="15" t="e">
        <f>#REF!</f>
        <v>#REF!</v>
      </c>
      <c r="I18" s="15" t="e">
        <f>#REF!</f>
        <v>#REF!</v>
      </c>
      <c r="J18" s="15" t="e">
        <f>#REF!</f>
        <v>#REF!</v>
      </c>
      <c r="K18" s="15" t="e">
        <f>#REF!</f>
        <v>#REF!</v>
      </c>
      <c r="L18" s="15" t="e">
        <f>#REF!</f>
        <v>#REF!</v>
      </c>
      <c r="M18" s="15" t="e">
        <f>#REF!</f>
        <v>#REF!</v>
      </c>
      <c r="N18" s="15" t="e">
        <f>#REF!</f>
        <v>#REF!</v>
      </c>
      <c r="O18" s="15" t="e">
        <f>#REF!</f>
        <v>#REF!</v>
      </c>
      <c r="P18" s="17">
        <v>6470</v>
      </c>
      <c r="Q18" s="15">
        <v>6469.4463999999998</v>
      </c>
      <c r="R18" s="43">
        <f t="shared" si="1"/>
        <v>99.99144358578053</v>
      </c>
      <c r="S18" s="39">
        <f t="shared" si="0"/>
        <v>0.55360000000018772</v>
      </c>
      <c r="T18" s="35"/>
    </row>
    <row r="19" spans="1:20">
      <c r="A19" s="11">
        <v>151</v>
      </c>
      <c r="B19" s="12" t="s">
        <v>13</v>
      </c>
      <c r="C19" s="13">
        <v>651</v>
      </c>
      <c r="D19" s="15" t="e">
        <f>#REF!</f>
        <v>#REF!</v>
      </c>
      <c r="E19" s="15" t="e">
        <f>#REF!</f>
        <v>#REF!</v>
      </c>
      <c r="F19" s="15" t="e">
        <f>#REF!</f>
        <v>#REF!</v>
      </c>
      <c r="G19" s="15" t="e">
        <f>#REF!</f>
        <v>#REF!</v>
      </c>
      <c r="H19" s="15" t="e">
        <f>#REF!</f>
        <v>#REF!</v>
      </c>
      <c r="I19" s="15" t="e">
        <f>#REF!</f>
        <v>#REF!</v>
      </c>
      <c r="J19" s="15" t="e">
        <f>#REF!</f>
        <v>#REF!</v>
      </c>
      <c r="K19" s="15" t="e">
        <f>#REF!</f>
        <v>#REF!</v>
      </c>
      <c r="L19" s="15" t="e">
        <f>#REF!</f>
        <v>#REF!</v>
      </c>
      <c r="M19" s="15" t="e">
        <f>#REF!</f>
        <v>#REF!</v>
      </c>
      <c r="N19" s="15" t="e">
        <f>#REF!</f>
        <v>#REF!</v>
      </c>
      <c r="O19" s="15" t="e">
        <f>#REF!</f>
        <v>#REF!</v>
      </c>
      <c r="P19" s="17">
        <f>8176</f>
        <v>8176</v>
      </c>
      <c r="Q19" s="15">
        <f>8826.84422-651</f>
        <v>8175.8442200000009</v>
      </c>
      <c r="R19" s="43">
        <f t="shared" si="1"/>
        <v>99.998094667318995</v>
      </c>
      <c r="S19" s="39">
        <f t="shared" si="0"/>
        <v>0.15577999999914027</v>
      </c>
      <c r="T19" s="35"/>
    </row>
    <row r="20" spans="1:20">
      <c r="A20" s="11">
        <v>152</v>
      </c>
      <c r="B20" s="12" t="s">
        <v>14</v>
      </c>
      <c r="C20" s="13"/>
      <c r="D20" s="15" t="e">
        <f>#REF!</f>
        <v>#REF!</v>
      </c>
      <c r="E20" s="15" t="e">
        <f>#REF!</f>
        <v>#REF!</v>
      </c>
      <c r="F20" s="15" t="e">
        <f>#REF!</f>
        <v>#REF!</v>
      </c>
      <c r="G20" s="15" t="e">
        <f>#REF!</f>
        <v>#REF!</v>
      </c>
      <c r="H20" s="15" t="e">
        <f>#REF!</f>
        <v>#REF!</v>
      </c>
      <c r="I20" s="15" t="e">
        <f>#REF!</f>
        <v>#REF!</v>
      </c>
      <c r="J20" s="15" t="e">
        <f>#REF!</f>
        <v>#REF!</v>
      </c>
      <c r="K20" s="15" t="e">
        <f>#REF!</f>
        <v>#REF!</v>
      </c>
      <c r="L20" s="15" t="e">
        <f>#REF!</f>
        <v>#REF!</v>
      </c>
      <c r="M20" s="15" t="e">
        <f>#REF!</f>
        <v>#REF!</v>
      </c>
      <c r="N20" s="15" t="e">
        <f>#REF!</f>
        <v>#REF!</v>
      </c>
      <c r="O20" s="15" t="e">
        <f>#REF!</f>
        <v>#REF!</v>
      </c>
      <c r="P20" s="17">
        <v>1517</v>
      </c>
      <c r="Q20" s="15">
        <v>1516.4009900000001</v>
      </c>
      <c r="R20" s="43">
        <f t="shared" si="1"/>
        <v>99.960513513513519</v>
      </c>
      <c r="S20" s="39">
        <f t="shared" si="0"/>
        <v>0.59900999999990745</v>
      </c>
      <c r="T20" s="35"/>
    </row>
    <row r="21" spans="1:20" ht="51.75" customHeight="1">
      <c r="A21" s="11">
        <v>153</v>
      </c>
      <c r="B21" s="12" t="s">
        <v>15</v>
      </c>
      <c r="C21" s="13"/>
      <c r="D21" s="15" t="e">
        <f>#REF!</f>
        <v>#REF!</v>
      </c>
      <c r="E21" s="15" t="e">
        <f>#REF!</f>
        <v>#REF!</v>
      </c>
      <c r="F21" s="15" t="e">
        <f>#REF!</f>
        <v>#REF!</v>
      </c>
      <c r="G21" s="15" t="e">
        <f>#REF!</f>
        <v>#REF!</v>
      </c>
      <c r="H21" s="15" t="e">
        <f>#REF!</f>
        <v>#REF!</v>
      </c>
      <c r="I21" s="15" t="e">
        <f>#REF!</f>
        <v>#REF!</v>
      </c>
      <c r="J21" s="15" t="e">
        <f>#REF!</f>
        <v>#REF!</v>
      </c>
      <c r="K21" s="15" t="e">
        <f>#REF!</f>
        <v>#REF!</v>
      </c>
      <c r="L21" s="15" t="e">
        <f>#REF!</f>
        <v>#REF!</v>
      </c>
      <c r="M21" s="15" t="e">
        <f>#REF!</f>
        <v>#REF!</v>
      </c>
      <c r="N21" s="15" t="e">
        <f>#REF!</f>
        <v>#REF!</v>
      </c>
      <c r="O21" s="15" t="e">
        <f>#REF!</f>
        <v>#REF!</v>
      </c>
      <c r="P21" s="17">
        <v>427</v>
      </c>
      <c r="Q21" s="15">
        <v>187.857</v>
      </c>
      <c r="R21" s="43">
        <f t="shared" si="1"/>
        <v>43.994613583138175</v>
      </c>
      <c r="S21" s="39">
        <f t="shared" si="0"/>
        <v>239.143</v>
      </c>
      <c r="T21" s="40" t="s">
        <v>41</v>
      </c>
    </row>
    <row r="22" spans="1:20" ht="25.5" hidden="1">
      <c r="A22" s="11">
        <v>144</v>
      </c>
      <c r="B22" s="12" t="s">
        <v>16</v>
      </c>
      <c r="C22" s="13"/>
      <c r="D22" s="15" t="e">
        <f>#REF!</f>
        <v>#REF!</v>
      </c>
      <c r="E22" s="15" t="e">
        <f>#REF!</f>
        <v>#REF!</v>
      </c>
      <c r="F22" s="15" t="e">
        <f>#REF!</f>
        <v>#REF!</v>
      </c>
      <c r="G22" s="15" t="e">
        <f>#REF!</f>
        <v>#REF!</v>
      </c>
      <c r="H22" s="15" t="e">
        <f>#REF!</f>
        <v>#REF!</v>
      </c>
      <c r="I22" s="15" t="e">
        <f>#REF!</f>
        <v>#REF!</v>
      </c>
      <c r="J22" s="15" t="e">
        <f>#REF!</f>
        <v>#REF!</v>
      </c>
      <c r="K22" s="15" t="e">
        <f>#REF!</f>
        <v>#REF!</v>
      </c>
      <c r="L22" s="15" t="e">
        <f>#REF!</f>
        <v>#REF!</v>
      </c>
      <c r="M22" s="15" t="e">
        <f>#REF!</f>
        <v>#REF!</v>
      </c>
      <c r="N22" s="15" t="e">
        <f>#REF!</f>
        <v>#REF!</v>
      </c>
      <c r="O22" s="15" t="e">
        <f>#REF!</f>
        <v>#REF!</v>
      </c>
      <c r="P22" s="17"/>
      <c r="Q22" s="15"/>
      <c r="R22" s="43" t="e">
        <f t="shared" si="1"/>
        <v>#DIV/0!</v>
      </c>
      <c r="S22" s="39">
        <f t="shared" si="0"/>
        <v>0</v>
      </c>
      <c r="T22" s="35"/>
    </row>
    <row r="23" spans="1:20" hidden="1">
      <c r="A23" s="11">
        <v>145</v>
      </c>
      <c r="B23" s="12" t="s">
        <v>17</v>
      </c>
      <c r="C23" s="13"/>
      <c r="D23" s="15" t="e">
        <f>#REF!</f>
        <v>#REF!</v>
      </c>
      <c r="E23" s="15" t="e">
        <f>#REF!</f>
        <v>#REF!</v>
      </c>
      <c r="F23" s="15" t="e">
        <f>#REF!</f>
        <v>#REF!</v>
      </c>
      <c r="G23" s="15" t="e">
        <f>#REF!</f>
        <v>#REF!</v>
      </c>
      <c r="H23" s="15" t="e">
        <f>#REF!</f>
        <v>#REF!</v>
      </c>
      <c r="I23" s="15" t="e">
        <f>#REF!</f>
        <v>#REF!</v>
      </c>
      <c r="J23" s="15" t="e">
        <f>#REF!</f>
        <v>#REF!</v>
      </c>
      <c r="K23" s="15" t="e">
        <f>#REF!</f>
        <v>#REF!</v>
      </c>
      <c r="L23" s="15" t="e">
        <f>#REF!</f>
        <v>#REF!</v>
      </c>
      <c r="M23" s="15" t="e">
        <f>#REF!</f>
        <v>#REF!</v>
      </c>
      <c r="N23" s="15" t="e">
        <f>#REF!</f>
        <v>#REF!</v>
      </c>
      <c r="O23" s="15" t="e">
        <f>#REF!</f>
        <v>#REF!</v>
      </c>
      <c r="P23" s="17"/>
      <c r="Q23" s="15"/>
      <c r="R23" s="43" t="e">
        <f t="shared" si="1"/>
        <v>#DIV/0!</v>
      </c>
      <c r="S23" s="39">
        <f t="shared" si="0"/>
        <v>0</v>
      </c>
      <c r="T23" s="35"/>
    </row>
    <row r="24" spans="1:20" ht="63.75" hidden="1">
      <c r="A24" s="11">
        <v>146</v>
      </c>
      <c r="B24" s="12" t="s">
        <v>18</v>
      </c>
      <c r="C24" s="13"/>
      <c r="D24" s="15" t="e">
        <f>#REF!</f>
        <v>#REF!</v>
      </c>
      <c r="E24" s="15" t="e">
        <f>#REF!</f>
        <v>#REF!</v>
      </c>
      <c r="F24" s="15" t="e">
        <f>#REF!</f>
        <v>#REF!</v>
      </c>
      <c r="G24" s="15" t="e">
        <f>#REF!</f>
        <v>#REF!</v>
      </c>
      <c r="H24" s="15" t="e">
        <f>#REF!</f>
        <v>#REF!</v>
      </c>
      <c r="I24" s="15" t="e">
        <f>#REF!</f>
        <v>#REF!</v>
      </c>
      <c r="J24" s="15" t="e">
        <f>#REF!</f>
        <v>#REF!</v>
      </c>
      <c r="K24" s="15" t="e">
        <f>#REF!</f>
        <v>#REF!</v>
      </c>
      <c r="L24" s="15" t="e">
        <f>#REF!</f>
        <v>#REF!</v>
      </c>
      <c r="M24" s="15" t="e">
        <f>#REF!</f>
        <v>#REF!</v>
      </c>
      <c r="N24" s="15" t="e">
        <f>#REF!</f>
        <v>#REF!</v>
      </c>
      <c r="O24" s="15" t="e">
        <f>#REF!</f>
        <v>#REF!</v>
      </c>
      <c r="P24" s="17"/>
      <c r="Q24" s="15"/>
      <c r="R24" s="43" t="e">
        <f t="shared" si="1"/>
        <v>#DIV/0!</v>
      </c>
      <c r="S24" s="39">
        <f t="shared" si="0"/>
        <v>0</v>
      </c>
      <c r="T24" s="35"/>
    </row>
    <row r="25" spans="1:20" ht="25.5" hidden="1">
      <c r="A25" s="11">
        <v>147</v>
      </c>
      <c r="B25" s="12" t="s">
        <v>19</v>
      </c>
      <c r="C25" s="13"/>
      <c r="D25" s="15" t="e">
        <f>#REF!</f>
        <v>#REF!</v>
      </c>
      <c r="E25" s="15" t="e">
        <f>#REF!</f>
        <v>#REF!</v>
      </c>
      <c r="F25" s="15" t="e">
        <f>#REF!</f>
        <v>#REF!</v>
      </c>
      <c r="G25" s="15" t="e">
        <f>#REF!</f>
        <v>#REF!</v>
      </c>
      <c r="H25" s="15" t="e">
        <f>#REF!</f>
        <v>#REF!</v>
      </c>
      <c r="I25" s="15" t="e">
        <f>#REF!</f>
        <v>#REF!</v>
      </c>
      <c r="J25" s="15" t="e">
        <f>#REF!</f>
        <v>#REF!</v>
      </c>
      <c r="K25" s="15" t="e">
        <f>#REF!</f>
        <v>#REF!</v>
      </c>
      <c r="L25" s="15" t="e">
        <f>#REF!</f>
        <v>#REF!</v>
      </c>
      <c r="M25" s="15" t="e">
        <f>#REF!</f>
        <v>#REF!</v>
      </c>
      <c r="N25" s="15" t="e">
        <f>#REF!</f>
        <v>#REF!</v>
      </c>
      <c r="O25" s="15" t="e">
        <f>#REF!</f>
        <v>#REF!</v>
      </c>
      <c r="P25" s="17"/>
      <c r="Q25" s="15"/>
      <c r="R25" s="43" t="e">
        <f t="shared" si="1"/>
        <v>#DIV/0!</v>
      </c>
      <c r="S25" s="39">
        <f t="shared" si="0"/>
        <v>0</v>
      </c>
      <c r="T25" s="35"/>
    </row>
    <row r="26" spans="1:20" ht="25.5">
      <c r="A26" s="11">
        <v>159</v>
      </c>
      <c r="B26" s="12" t="s">
        <v>20</v>
      </c>
      <c r="C26" s="13">
        <v>4</v>
      </c>
      <c r="D26" s="15" t="e">
        <f>#REF!</f>
        <v>#REF!</v>
      </c>
      <c r="E26" s="15" t="e">
        <f>#REF!</f>
        <v>#REF!</v>
      </c>
      <c r="F26" s="15" t="e">
        <f>#REF!</f>
        <v>#REF!</v>
      </c>
      <c r="G26" s="15" t="e">
        <f>#REF!</f>
        <v>#REF!</v>
      </c>
      <c r="H26" s="15" t="e">
        <f>#REF!</f>
        <v>#REF!</v>
      </c>
      <c r="I26" s="15" t="e">
        <f>#REF!</f>
        <v>#REF!</v>
      </c>
      <c r="J26" s="15" t="e">
        <f>#REF!</f>
        <v>#REF!</v>
      </c>
      <c r="K26" s="15" t="e">
        <f>#REF!</f>
        <v>#REF!</v>
      </c>
      <c r="L26" s="15" t="e">
        <f>#REF!</f>
        <v>#REF!</v>
      </c>
      <c r="M26" s="15" t="e">
        <f>#REF!</f>
        <v>#REF!</v>
      </c>
      <c r="N26" s="15" t="e">
        <f>#REF!</f>
        <v>#REF!</v>
      </c>
      <c r="O26" s="15" t="e">
        <f>#REF!</f>
        <v>#REF!</v>
      </c>
      <c r="P26" s="17">
        <f>34900.1</f>
        <v>34900.1</v>
      </c>
      <c r="Q26" s="15">
        <f>34903.29394-4</f>
        <v>34899.293940000003</v>
      </c>
      <c r="R26" s="43">
        <f t="shared" si="1"/>
        <v>99.997690379110665</v>
      </c>
      <c r="S26" s="39">
        <f t="shared" si="0"/>
        <v>0.80605999999534106</v>
      </c>
      <c r="T26" s="35"/>
    </row>
    <row r="27" spans="1:20" ht="76.5">
      <c r="A27" s="11">
        <v>161</v>
      </c>
      <c r="B27" s="12" t="s">
        <v>21</v>
      </c>
      <c r="C27" s="13"/>
      <c r="D27" s="15" t="e">
        <f>#REF!</f>
        <v>#REF!</v>
      </c>
      <c r="E27" s="15">
        <v>378</v>
      </c>
      <c r="F27" s="15" t="e">
        <f>#REF!</f>
        <v>#REF!</v>
      </c>
      <c r="G27" s="15" t="e">
        <f>#REF!</f>
        <v>#REF!</v>
      </c>
      <c r="H27" s="15" t="e">
        <f>#REF!</f>
        <v>#REF!</v>
      </c>
      <c r="I27" s="15" t="e">
        <f>#REF!</f>
        <v>#REF!</v>
      </c>
      <c r="J27" s="15" t="e">
        <f>#REF!</f>
        <v>#REF!</v>
      </c>
      <c r="K27" s="15" t="e">
        <f>#REF!</f>
        <v>#REF!</v>
      </c>
      <c r="L27" s="15" t="e">
        <f>#REF!</f>
        <v>#REF!</v>
      </c>
      <c r="M27" s="15">
        <v>0</v>
      </c>
      <c r="N27" s="15" t="e">
        <f>#REF!</f>
        <v>#REF!</v>
      </c>
      <c r="O27" s="15" t="e">
        <f>#REF!</f>
        <v>#REF!</v>
      </c>
      <c r="P27" s="17">
        <v>1823.8</v>
      </c>
      <c r="Q27" s="15">
        <v>1012.384</v>
      </c>
      <c r="R27" s="43">
        <f t="shared" si="1"/>
        <v>55.50959535036737</v>
      </c>
      <c r="S27" s="39">
        <f t="shared" si="0"/>
        <v>811.41599999999994</v>
      </c>
      <c r="T27" s="40" t="s">
        <v>44</v>
      </c>
    </row>
    <row r="28" spans="1:20" ht="25.5" hidden="1">
      <c r="A28" s="11">
        <v>152</v>
      </c>
      <c r="B28" s="12" t="s">
        <v>22</v>
      </c>
      <c r="C28" s="13"/>
      <c r="D28" s="15" t="e">
        <f>#REF!</f>
        <v>#REF!</v>
      </c>
      <c r="E28" s="15" t="e">
        <f>#REF!</f>
        <v>#REF!</v>
      </c>
      <c r="F28" s="15" t="e">
        <f>#REF!</f>
        <v>#REF!</v>
      </c>
      <c r="G28" s="15" t="e">
        <f>#REF!</f>
        <v>#REF!</v>
      </c>
      <c r="H28" s="15" t="e">
        <f>#REF!</f>
        <v>#REF!</v>
      </c>
      <c r="I28" s="15" t="e">
        <f>#REF!</f>
        <v>#REF!</v>
      </c>
      <c r="J28" s="15" t="e">
        <f>#REF!</f>
        <v>#REF!</v>
      </c>
      <c r="K28" s="15" t="e">
        <f>#REF!</f>
        <v>#REF!</v>
      </c>
      <c r="L28" s="15" t="e">
        <f>#REF!</f>
        <v>#REF!</v>
      </c>
      <c r="M28" s="15" t="e">
        <f>#REF!</f>
        <v>#REF!</v>
      </c>
      <c r="N28" s="15" t="e">
        <f>#REF!</f>
        <v>#REF!</v>
      </c>
      <c r="O28" s="15" t="e">
        <f>#REF!</f>
        <v>#REF!</v>
      </c>
      <c r="P28" s="17"/>
      <c r="Q28" s="15"/>
      <c r="R28" s="43" t="e">
        <f t="shared" si="1"/>
        <v>#DIV/0!</v>
      </c>
      <c r="S28" s="39">
        <f t="shared" si="0"/>
        <v>0</v>
      </c>
      <c r="T28" s="35"/>
    </row>
    <row r="29" spans="1:20" ht="38.25" hidden="1">
      <c r="A29" s="11">
        <v>155</v>
      </c>
      <c r="B29" s="12" t="s">
        <v>23</v>
      </c>
      <c r="C29" s="13"/>
      <c r="D29" s="15" t="e">
        <f>#REF!</f>
        <v>#REF!</v>
      </c>
      <c r="E29" s="15" t="e">
        <f>#REF!</f>
        <v>#REF!</v>
      </c>
      <c r="F29" s="15" t="e">
        <f>#REF!</f>
        <v>#REF!</v>
      </c>
      <c r="G29" s="15" t="e">
        <f>#REF!</f>
        <v>#REF!</v>
      </c>
      <c r="H29" s="15" t="e">
        <f>#REF!</f>
        <v>#REF!</v>
      </c>
      <c r="I29" s="15" t="e">
        <f>#REF!</f>
        <v>#REF!</v>
      </c>
      <c r="J29" s="15" t="e">
        <f>#REF!</f>
        <v>#REF!</v>
      </c>
      <c r="K29" s="15" t="e">
        <f>#REF!</f>
        <v>#REF!</v>
      </c>
      <c r="L29" s="15" t="e">
        <f>#REF!</f>
        <v>#REF!</v>
      </c>
      <c r="M29" s="15" t="e">
        <f>#REF!</f>
        <v>#REF!</v>
      </c>
      <c r="N29" s="15" t="e">
        <f>#REF!</f>
        <v>#REF!</v>
      </c>
      <c r="O29" s="15" t="e">
        <f>#REF!</f>
        <v>#REF!</v>
      </c>
      <c r="P29" s="17"/>
      <c r="Q29" s="15"/>
      <c r="R29" s="43" t="e">
        <f t="shared" si="1"/>
        <v>#DIV/0!</v>
      </c>
      <c r="S29" s="39">
        <f t="shared" si="0"/>
        <v>0</v>
      </c>
      <c r="T29" s="35"/>
    </row>
    <row r="30" spans="1:20" ht="51">
      <c r="A30" s="11">
        <v>169</v>
      </c>
      <c r="B30" s="12" t="s">
        <v>24</v>
      </c>
      <c r="C30" s="13"/>
      <c r="D30" s="15" t="e">
        <f>#REF!</f>
        <v>#REF!</v>
      </c>
      <c r="E30" s="15">
        <v>452</v>
      </c>
      <c r="F30" s="15">
        <v>20</v>
      </c>
      <c r="G30" s="15" t="e">
        <f>#REF!</f>
        <v>#REF!</v>
      </c>
      <c r="H30" s="15" t="e">
        <f>#REF!</f>
        <v>#REF!</v>
      </c>
      <c r="I30" s="15" t="e">
        <f>#REF!</f>
        <v>#REF!</v>
      </c>
      <c r="J30" s="15" t="e">
        <f>#REF!</f>
        <v>#REF!</v>
      </c>
      <c r="K30" s="15" t="e">
        <f>#REF!</f>
        <v>#REF!</v>
      </c>
      <c r="L30" s="15" t="e">
        <f>#REF!</f>
        <v>#REF!</v>
      </c>
      <c r="M30" s="15" t="e">
        <f>#REF!</f>
        <v>#REF!</v>
      </c>
      <c r="N30" s="15" t="e">
        <f>#REF!</f>
        <v>#REF!</v>
      </c>
      <c r="O30" s="15" t="e">
        <f>#REF!</f>
        <v>#REF!</v>
      </c>
      <c r="P30" s="17">
        <v>615</v>
      </c>
      <c r="Q30" s="15">
        <v>497.01799999999997</v>
      </c>
      <c r="R30" s="43">
        <f t="shared" si="1"/>
        <v>80.81593495934959</v>
      </c>
      <c r="S30" s="39">
        <f t="shared" si="0"/>
        <v>117.98200000000003</v>
      </c>
      <c r="T30" s="40" t="s">
        <v>43</v>
      </c>
    </row>
    <row r="31" spans="1:20" ht="25.5">
      <c r="A31" s="11">
        <v>414</v>
      </c>
      <c r="B31" s="12" t="s">
        <v>25</v>
      </c>
      <c r="C31" s="13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7">
        <v>1073.2</v>
      </c>
      <c r="Q31" s="15">
        <v>1072.5268000000001</v>
      </c>
      <c r="R31" s="43">
        <f t="shared" si="1"/>
        <v>99.937271710771526</v>
      </c>
      <c r="S31" s="39">
        <f t="shared" si="0"/>
        <v>0.67319999999995161</v>
      </c>
      <c r="T31" s="40" t="s">
        <v>39</v>
      </c>
    </row>
    <row r="32" spans="1:20" hidden="1">
      <c r="A32" s="11">
        <v>334</v>
      </c>
      <c r="B32" s="12" t="s">
        <v>26</v>
      </c>
      <c r="C32" s="13">
        <v>0</v>
      </c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8">
        <f>D32+E32+F32+G32+H32+I32+J32+K32+L32+M32</f>
        <v>0</v>
      </c>
      <c r="Q32" s="15"/>
      <c r="R32" s="15" t="e">
        <f>Q32/P32*100</f>
        <v>#DIV/0!</v>
      </c>
      <c r="S32" s="35"/>
      <c r="T32" s="35"/>
    </row>
    <row r="33" spans="1:20" ht="25.5" hidden="1">
      <c r="A33" s="11">
        <v>452</v>
      </c>
      <c r="B33" s="12" t="s">
        <v>27</v>
      </c>
      <c r="C33" s="13">
        <v>0</v>
      </c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8">
        <f>D33+E33+F33+G33+H33+I33+J33+K33+L33+M33</f>
        <v>0</v>
      </c>
      <c r="Q33" s="15"/>
      <c r="R33" s="15" t="e">
        <f t="shared" si="1"/>
        <v>#DIV/0!</v>
      </c>
      <c r="S33" s="35"/>
      <c r="T33" s="35"/>
    </row>
    <row r="34" spans="1:20" s="4" customFormat="1">
      <c r="A34" s="9"/>
      <c r="B34" s="8" t="s">
        <v>28</v>
      </c>
      <c r="C34" s="10">
        <f>SUM(C9:C33)</f>
        <v>2745.9</v>
      </c>
      <c r="D34" s="14" t="e">
        <f t="shared" ref="D34:O34" si="2">SUM(D9:D33)</f>
        <v>#REF!</v>
      </c>
      <c r="E34" s="14" t="e">
        <f t="shared" si="2"/>
        <v>#REF!</v>
      </c>
      <c r="F34" s="14" t="e">
        <f t="shared" si="2"/>
        <v>#REF!</v>
      </c>
      <c r="G34" s="14" t="e">
        <f t="shared" si="2"/>
        <v>#REF!</v>
      </c>
      <c r="H34" s="14" t="e">
        <f t="shared" si="2"/>
        <v>#REF!</v>
      </c>
      <c r="I34" s="14" t="e">
        <f t="shared" si="2"/>
        <v>#REF!</v>
      </c>
      <c r="J34" s="14" t="e">
        <f t="shared" si="2"/>
        <v>#REF!</v>
      </c>
      <c r="K34" s="14" t="e">
        <f t="shared" si="2"/>
        <v>#REF!</v>
      </c>
      <c r="L34" s="14" t="e">
        <f t="shared" si="2"/>
        <v>#REF!</v>
      </c>
      <c r="M34" s="14" t="e">
        <f t="shared" si="2"/>
        <v>#REF!</v>
      </c>
      <c r="N34" s="14" t="e">
        <f t="shared" si="2"/>
        <v>#REF!</v>
      </c>
      <c r="O34" s="14" t="e">
        <f t="shared" si="2"/>
        <v>#REF!</v>
      </c>
      <c r="P34" s="19">
        <f>SUM(P9:P31)</f>
        <v>475423</v>
      </c>
      <c r="Q34" s="14">
        <f>SUM(Q9:Q31)</f>
        <v>474163.99731000001</v>
      </c>
      <c r="R34" s="15">
        <f t="shared" si="1"/>
        <v>99.735182628943065</v>
      </c>
      <c r="S34" s="15"/>
      <c r="T34" s="41"/>
    </row>
    <row r="35" spans="1:20" ht="13.5" customHeight="1">
      <c r="T35" s="23"/>
    </row>
    <row r="36" spans="1:20" s="24" customFormat="1" ht="15.75">
      <c r="A36" s="44"/>
      <c r="B36" s="44"/>
      <c r="C36" s="44"/>
      <c r="D36" s="44"/>
      <c r="E36" s="44"/>
      <c r="P36" s="25"/>
      <c r="Q36" s="26"/>
    </row>
    <row r="37" spans="1:20" s="24" customFormat="1" ht="29.25" customHeight="1">
      <c r="A37" s="27"/>
      <c r="C37" s="28"/>
      <c r="Q37" s="26"/>
    </row>
    <row r="38" spans="1:20" s="24" customFormat="1" ht="15.75">
      <c r="A38" s="44"/>
      <c r="B38" s="44"/>
      <c r="C38" s="44"/>
      <c r="D38" s="44"/>
      <c r="E38" s="44"/>
      <c r="Q38" s="26"/>
    </row>
    <row r="39" spans="1:20">
      <c r="A39" s="29"/>
      <c r="B39" s="1"/>
      <c r="C39" s="30"/>
      <c r="R39" s="1"/>
    </row>
    <row r="40" spans="1:20">
      <c r="B40" s="1"/>
      <c r="C40" s="30"/>
      <c r="R40" s="1"/>
    </row>
    <row r="41" spans="1:20">
      <c r="A41" s="45"/>
      <c r="B41" s="45"/>
      <c r="C41" s="30"/>
      <c r="R41" s="1"/>
    </row>
    <row r="42" spans="1:20">
      <c r="B42" s="1"/>
      <c r="C42" s="30"/>
      <c r="R42" s="1"/>
    </row>
    <row r="43" spans="1:20">
      <c r="A43" s="45"/>
      <c r="B43" s="45"/>
      <c r="C43" s="30"/>
      <c r="R43" s="1"/>
    </row>
    <row r="44" spans="1:20">
      <c r="B44" s="1"/>
      <c r="C44" s="30"/>
      <c r="R44" s="1"/>
    </row>
  </sheetData>
  <mergeCells count="9">
    <mergeCell ref="A36:E36"/>
    <mergeCell ref="A38:E38"/>
    <mergeCell ref="A41:B41"/>
    <mergeCell ref="A43:B43"/>
    <mergeCell ref="A2:R2"/>
    <mergeCell ref="A3:R3"/>
    <mergeCell ref="A4:R4"/>
    <mergeCell ref="A5:R5"/>
    <mergeCell ref="A6:R6"/>
  </mergeCells>
  <pageMargins left="0.55118110236220474" right="0.39370078740157483" top="0.59055118110236227" bottom="0.39370078740157483" header="0.51181102362204722" footer="0.51181102362204722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Исполнение  01.01.17 РБ</vt:lpstr>
      <vt:lpstr>Исполнение  01.01.17 МБ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buhgalteria2</dc:creator>
  <cp:lastModifiedBy>user</cp:lastModifiedBy>
  <cp:lastPrinted>2017-06-09T05:34:08Z</cp:lastPrinted>
  <dcterms:created xsi:type="dcterms:W3CDTF">2017-06-09T04:53:50Z</dcterms:created>
  <dcterms:modified xsi:type="dcterms:W3CDTF">2017-06-09T05:30:51Z</dcterms:modified>
</cp:coreProperties>
</file>